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kkote1\AppData\Local\Microsoft\Windows\INetCache\Content.Outlook\HUVG0UVX\"/>
    </mc:Choice>
  </mc:AlternateContent>
  <xr:revisionPtr revIDLastSave="0" documentId="13_ncr:1_{37BFE4D3-3370-49A0-A3B8-750E46E20883}" xr6:coauthVersionLast="47" xr6:coauthVersionMax="47" xr10:uidLastSave="{00000000-0000-0000-0000-000000000000}"/>
  <bookViews>
    <workbookView xWindow="-120" yWindow="-120" windowWidth="29040" windowHeight="15840" xr2:uid="{ABDC87A6-E17B-407E-87B0-1B2684F27789}"/>
  </bookViews>
  <sheets>
    <sheet name="kysymys" sheetId="6" r:id="rId1"/>
    <sheet name="tapahtumat" sheetId="1" r:id="rId2"/>
    <sheet name="tuloslaskelma" sheetId="2" r:id="rId3"/>
    <sheet name="tase VASTAAVAA" sheetId="3" r:id="rId4"/>
    <sheet name="tase VASTATTAVAA" sheetId="4" r:id="rId5"/>
    <sheet name="tunnusluvut vastauspohja" sheetId="7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8" i="2" l="1"/>
  <c r="D25" i="3" l="1"/>
  <c r="D14" i="3"/>
  <c r="D29" i="3"/>
  <c r="D21" i="3"/>
  <c r="C29" i="4"/>
  <c r="D22" i="4"/>
  <c r="D20" i="4"/>
  <c r="D27" i="4"/>
  <c r="D26" i="4"/>
  <c r="D12" i="4"/>
  <c r="D32" i="3"/>
  <c r="C34" i="3" l="1"/>
  <c r="D14" i="4"/>
  <c r="D10" i="3"/>
  <c r="D21" i="2"/>
  <c r="D24" i="2" s="1"/>
  <c r="D28" i="2" s="1"/>
</calcChain>
</file>

<file path=xl/sharedStrings.xml><?xml version="1.0" encoding="utf-8"?>
<sst xmlns="http://schemas.openxmlformats.org/spreadsheetml/2006/main" count="148" uniqueCount="131">
  <si>
    <t>Tilikauden voitto</t>
  </si>
  <si>
    <t>Nimi</t>
  </si>
  <si>
    <t>Tuloslaskelma ja tase</t>
  </si>
  <si>
    <t>Tuloslaskelma</t>
  </si>
  <si>
    <t>VAKUUTUSTEKNINEN LASKELMA - LAKISÄÄTEINEN ELÄKEVAKUUTUS</t>
  </si>
  <si>
    <t>Viennin numero</t>
  </si>
  <si>
    <t>Tilisaldot ennen vientejä</t>
  </si>
  <si>
    <t>Vakuutusmaksutulo</t>
  </si>
  <si>
    <t>Sijoitustoiminnan tuotot</t>
  </si>
  <si>
    <t>Muut vakuutustekniset tuotot</t>
  </si>
  <si>
    <t>Korvauskulut</t>
  </si>
  <si>
    <t xml:space="preserve">     Korvausvastuun muutos</t>
  </si>
  <si>
    <t xml:space="preserve">     Maksetut korvaukset</t>
  </si>
  <si>
    <t>Vakuutusmaksuvastuun muutos</t>
  </si>
  <si>
    <t>Liikekulut</t>
  </si>
  <si>
    <t>Sijoitustoiminnan kulut</t>
  </si>
  <si>
    <t>Muut vakuutustekniset kulut</t>
  </si>
  <si>
    <t>Vakuutustekninen tulos/kate</t>
  </si>
  <si>
    <t>MUU KUIN VAKUUTUSTEKNINEN LASKELMA</t>
  </si>
  <si>
    <t>Lakisääteisen eläkevakuutuksen tekninen tulos/kate</t>
  </si>
  <si>
    <t>Muut tuotot</t>
  </si>
  <si>
    <t>Muut kulut</t>
  </si>
  <si>
    <t>Voitto ennen tilinpäätössiirtoja ja veroja</t>
  </si>
  <si>
    <t>Tuloverot varsinaisesta toiminnasta</t>
  </si>
  <si>
    <t>Tilikauden ja aikaisempien tilikausien verot</t>
  </si>
  <si>
    <t>Tase</t>
  </si>
  <si>
    <t>VASTAAVAA</t>
  </si>
  <si>
    <t>Aineettomat hyödykkeet</t>
  </si>
  <si>
    <t xml:space="preserve">    Aineettomat oikeudet</t>
  </si>
  <si>
    <t>Sijoitukset</t>
  </si>
  <si>
    <t xml:space="preserve">     Kiinteistöt ja kiinteistöosakkeet</t>
  </si>
  <si>
    <t xml:space="preserve">     Lainasaamiset saman konsernin yrityksiltä</t>
  </si>
  <si>
    <t xml:space="preserve">    Osakkeet ja osuudet</t>
  </si>
  <si>
    <t xml:space="preserve">    Rahoitusmarkkinavälineet</t>
  </si>
  <si>
    <t xml:space="preserve">    Muut lainasaamiset</t>
  </si>
  <si>
    <t xml:space="preserve">    Talletukset</t>
  </si>
  <si>
    <t xml:space="preserve">    Muut sijoitukset</t>
  </si>
  <si>
    <t>Saamiset</t>
  </si>
  <si>
    <t>Ensivakuutustoiminnasta</t>
  </si>
  <si>
    <t xml:space="preserve">     Vakuutuksenottajilta</t>
  </si>
  <si>
    <t>Muut saamiset</t>
  </si>
  <si>
    <t>Rahat ja pankkisaamiset</t>
  </si>
  <si>
    <t>Muu omaisuus</t>
  </si>
  <si>
    <t>Siirtosaamiset</t>
  </si>
  <si>
    <t>Vastaavaa yhteensä</t>
  </si>
  <si>
    <t>Aineelliset hyödykkeet</t>
  </si>
  <si>
    <t xml:space="preserve">   Koneet ja kalusto</t>
  </si>
  <si>
    <t xml:space="preserve">    Korot ja vuokrat</t>
  </si>
  <si>
    <t xml:space="preserve">    Muut siirtosaamiset</t>
  </si>
  <si>
    <t>Oma pääoma</t>
  </si>
  <si>
    <t xml:space="preserve">     Osakepääoma</t>
  </si>
  <si>
    <t>Tapahtumat</t>
  </si>
  <si>
    <t xml:space="preserve">     Ylikurssirahasto</t>
  </si>
  <si>
    <t xml:space="preserve">     Muut rahastot</t>
  </si>
  <si>
    <t xml:space="preserve">     Tilikauden tulos</t>
  </si>
  <si>
    <t>Tilinpäätössiirtojen kertymä</t>
  </si>
  <si>
    <t xml:space="preserve">    Poistoero</t>
  </si>
  <si>
    <t>Vakuutustekninen vastuuvelka</t>
  </si>
  <si>
    <t xml:space="preserve">     Vakuutusmaksuvastuu</t>
  </si>
  <si>
    <t>Velat</t>
  </si>
  <si>
    <t>Siirtovelat</t>
  </si>
  <si>
    <t xml:space="preserve">      Ensivakuutustoiminnasta</t>
  </si>
  <si>
    <t xml:space="preserve">      Muut velat</t>
  </si>
  <si>
    <t xml:space="preserve">    Ennakkomaksut</t>
  </si>
  <si>
    <t xml:space="preserve">    Kiinnelainasaamiset</t>
  </si>
  <si>
    <t xml:space="preserve">     Kiinteistösijoitukset</t>
  </si>
  <si>
    <t>nro</t>
  </si>
  <si>
    <t>kuvaus</t>
  </si>
  <si>
    <t>määrä</t>
  </si>
  <si>
    <t>Pakolliset varaukset</t>
  </si>
  <si>
    <t>Vastattavaa yhteensä</t>
  </si>
  <si>
    <t>Yhtiö on tietosuojan järjestämisessä havaittujen puutteiden johdosta todennäköisesti saamassa tietosuojaviranomaisilta sakkoja. Yhtiön arvio julkisuudessa olleiden tietojen pohjalta on, että mahdollisen sakon suuruus voisi olla 100 000 e.</t>
  </si>
  <si>
    <t xml:space="preserve">          Vastaiset eläkkeet</t>
  </si>
  <si>
    <t xml:space="preserve">         Osittamaton lisävakuutusvastuu</t>
  </si>
  <si>
    <t xml:space="preserve">         Ositettu lisävakuutusvastuu</t>
  </si>
  <si>
    <t xml:space="preserve">         Osaketuottosidonnainen lisävakuutusvastuu</t>
  </si>
  <si>
    <t xml:space="preserve">     Korvausvastuu </t>
  </si>
  <si>
    <t xml:space="preserve">         Alkaneet eläkkeet</t>
  </si>
  <si>
    <t xml:space="preserve">      - vakavaraisuusaste</t>
  </si>
  <si>
    <t xml:space="preserve">      - vakavaraisuusasema</t>
  </si>
  <si>
    <t xml:space="preserve">      - eläkevarat</t>
  </si>
  <si>
    <t>Merkitse tähän kohdan (a) vientien vaikutus</t>
  </si>
  <si>
    <t>Työeläkeyhtiön hallitus ehdottaa, että koko tilikauden voitto jaetaan osinkoina.</t>
  </si>
  <si>
    <t>Tilinpäätössiirrot (poistoeron muutos)</t>
  </si>
  <si>
    <t xml:space="preserve">      - vakavaraisuuspääoman erittely</t>
  </si>
  <si>
    <r>
      <t xml:space="preserve"> ( b ) Täydennä tuloslaskelma ja tase kohdan (a) kirjausten perusteella </t>
    </r>
    <r>
      <rPr>
        <b/>
        <i/>
        <sz val="11"/>
        <color theme="1"/>
        <rFont val="Calibri"/>
        <family val="2"/>
        <scheme val="minor"/>
      </rPr>
      <t>vastauspohjaan</t>
    </r>
    <r>
      <rPr>
        <i/>
        <sz val="11"/>
        <color theme="1"/>
        <rFont val="Calibri"/>
        <family val="2"/>
        <scheme val="minor"/>
      </rPr>
      <t>.</t>
    </r>
  </si>
  <si>
    <r>
      <t xml:space="preserve"> ( a ) Tee kuvattujen 20 tilikauden tapahtuman osalta tarvittavat kirjaukset </t>
    </r>
    <r>
      <rPr>
        <b/>
        <i/>
        <sz val="11"/>
        <color theme="1"/>
        <rFont val="Calibri"/>
        <family val="2"/>
        <scheme val="minor"/>
      </rPr>
      <t>vastauspohjaan</t>
    </r>
    <r>
      <rPr>
        <i/>
        <sz val="11"/>
        <color theme="1"/>
        <rFont val="Calibri"/>
        <family val="2"/>
        <scheme val="minor"/>
      </rPr>
      <t>. Käytä kirjauksissa esitäytetyn tuloslaskelman ja taseen tilejä, joita voit tarvittaessa täydentää.</t>
    </r>
  </si>
  <si>
    <t xml:space="preserve">Työeläkeyhtiö on tekemässä tilinpäätöstä. Tehtävänannossa on annettu esitäytetyt (erillisyhtiön) tuloslaskelma ja tase. </t>
  </si>
  <si>
    <t>Tehtävänannossa kuvatut 20 tapahtumaa ovat kuitenkin vielä kirjaamatta kirjanpitoon (on mahdollista, että kaikista tapahtumista ei aiheudu kirjauksia).</t>
  </si>
  <si>
    <t xml:space="preserve">         Vastauspohjaan kirjataan tuloslaskelman tai taseen erän kohdalle viennin tai vientien vaikutus ko. erään euroina sekä ko. erän viennin jälkeinen määrä ja viennin numero.</t>
  </si>
  <si>
    <t>Maksimipisteet kohdista (a) ja (b) edellyttävät kaikkien kohdissa pyydettyjen tietojen täyttämistä vastauspohjiin.</t>
  </si>
  <si>
    <t>PER (Debet)</t>
  </si>
  <si>
    <t>AN (Kredit)</t>
  </si>
  <si>
    <t xml:space="preserve">        Vastauspohjaan kirjataan kirjattava euromäärä (sarake "Rahamäärä EUR") sekä mille tileille se kirjataan (Sarakkeet "PER (Debet)" ja "AN (Kredit)") ja vaikuttaako vienti tuloslaskelmaan ja taseeseen vai vain taseeseen (tase/tuloslaskelma, tuloslaskelma/tase tai tase/tase).</t>
  </si>
  <si>
    <t>Asiakasyritysten joulukuun 2023 palkkoihin perustuvia yhtiölle maksettavia tammikuun 2024 lopussa erääntyviä eläkevakuutusmaksuja on maksamatta 250 milj. euroa</t>
  </si>
  <si>
    <t>Yhtiö maksaa joulukuun eläkkeitä eläkkeensaajille 20 milj. euroa</t>
  </si>
  <si>
    <t>Yhtiö myy 30 milj. euron verran pörssiosakkeita ja saa rahat niistä pankkitilille</t>
  </si>
  <si>
    <t>Yhtiö saa tiedon, että yhtiön eräs asiakasyritys on asetettu konkurssiin. Asiakasyrityksellä on 5 milj. euroa maksamattomia, avoinna olevia eläkevakuutusmaksuja.</t>
  </si>
  <si>
    <t>Asiakasyritysten joulukuun palkoista on syntynyt yhtiön vastuulla olevaa tulevaisuudessa maksettavien eläkkeiden vastuuta 40 milj. euroa</t>
  </si>
  <si>
    <t>Maksussa olevien eläkkeiden  edunsaajia on kuollut joulukuun lopulla. Yhtiöllä on ollut näiden edunsaajien osalta 40 milj. euroa vastuuta tulevista eläkemaksuista</t>
  </si>
  <si>
    <t>Yhtiö on saanut joulukuussa Eläketurvakeskukselta 10 milj. euron ennakkosuorituksen YEL:in mukaisten eläkkeiden kustannustenjaosta</t>
  </si>
  <si>
    <r>
      <t xml:space="preserve">Tilinpäätöksen mukaan yhtiöllä on kaikkien edellisten tapahtumien jälkeen tilivuodelta maksettavaa lakisääteisten eläkkeiden kustannustenjakoon. Yhtiön </t>
    </r>
    <r>
      <rPr>
        <i/>
        <sz val="11"/>
        <color theme="1"/>
        <rFont val="Calibri"/>
        <family val="2"/>
        <scheme val="minor"/>
      </rPr>
      <t>arvioidun maksun kustannustenjakoon</t>
    </r>
    <r>
      <rPr>
        <sz val="11"/>
        <color theme="1"/>
        <rFont val="Calibri"/>
        <family val="2"/>
        <scheme val="minor"/>
      </rPr>
      <t xml:space="preserve"> ja yhtiön tilivuoden aikana saamien/suorittamien </t>
    </r>
    <r>
      <rPr>
        <i/>
        <sz val="11"/>
        <color theme="1"/>
        <rFont val="Calibri"/>
        <family val="2"/>
        <scheme val="minor"/>
      </rPr>
      <t>kustannustenjaon ennakoiden</t>
    </r>
    <r>
      <rPr>
        <sz val="11"/>
        <color theme="1"/>
        <rFont val="Calibri"/>
        <family val="2"/>
        <scheme val="minor"/>
      </rPr>
      <t xml:space="preserve"> erotus on 25 milj. euroa</t>
    </r>
  </si>
  <si>
    <t>Asiakasyritys maksaa takaisin yhtiöltä ottamansa lainan pääoman 20 miljoonaa euroa</t>
  </si>
  <si>
    <t>Edellinen asiakasyritys maksaa edellisen lainan koron 1,0 miljoonaa euroa</t>
  </si>
  <si>
    <t>Tase 30.12.2023</t>
  </si>
  <si>
    <t>Laske tähän tase 31.12.2023 kokonaisuudessaan</t>
  </si>
  <si>
    <t>Laske tähän tase 1.1.-31.12.2023 kokonaisuudessaan</t>
  </si>
  <si>
    <t>Joulukuun lopussa yhtiö on myöntänyt uusia työkyvyttömyyseläkkeitä, joiden yhteenlaskettu tilinpäätöshetken pääoma-arvo on 20 milj. euroa</t>
  </si>
  <si>
    <t>Tapahtuman 4 yhteydessä mainitulla konkurssiin menneellä asiakkaalla oli myös 10 milj. euron sijoituslaina yhtiöltä. Lainan vakuutena oli 50 % osalta pankkitakaus ja 50 % osalta kiinteistövakuus. Vakuutena oleva kiinteistö on nyt tuhoutunut  tulipalossa</t>
  </si>
  <si>
    <t>Tapahtuman 4 ja 12 mukaisessa konkurssitapauksessa  pankkitakauksen antanut paikallisesti toimiva pankki on joutunut syviin talousvaikeuksiin, ja vaikuttaa todennäköiseltä, että pankin velkojien saatavia tullaan leikkaamaan 30-50 %, eli velkojat tulevat saamaan vain 50-70% saamisistaan.</t>
  </si>
  <si>
    <t>Yhtiö havaitsee, että erään suuren asiakkaan edellisen tilikauden vakuutusmaksu oli ollut virheellisen laskennan vuoksi 1 000 000 e liian suuri ja määrä on palautettava vielä nyt tilikauden aikana.</t>
  </si>
  <si>
    <t>Yhtiön vuoden 2022 kannustepalkkioon vaikuttavat lopulliset tiedot on saatu ja kannustepalkkion kokonaismäärä on 500 000 e, joka on maksettu joulukuussa 2023. Kyseistä määrää ei ole jaksotettu taseeseen.</t>
  </si>
  <si>
    <t>Yhtiö on solminut joulukuun lopulla termiinisopimuksen, jossa se sitoutuu ostamaan USD-valuuttaa 10 MUSD hintaan 1,1 EUR/USD 31.1.2024. Tilinpäätöshetkellä valuuttakurssi on 1,0 EUR/USD.</t>
  </si>
  <si>
    <t>Yhtiöllä on hallussaan myyty osake-optiopositio, jonka arvo taseessa on 20 milj. euroa. Tilinpäätöspäivän mukainen sulkemishinta tälle positiolle olisi 22 milj. euroa. Tee tarvittavat kirjaukset.</t>
  </si>
  <si>
    <t>Yhtiöllä on hallussaan myös toinen myyty osake-optiopositio, jonka arvo taseessa on 22 milj. euroa. Tilinpäätöspäivän mukainen sulkemishinta tälle positiolle olisi 20 milj. euroa. Tee tarvittavat kirjaukset.</t>
  </si>
  <si>
    <t>Laske tähän tuloslaskelma 1.1.-31.12.2023 kokonaisuudessaan</t>
  </si>
  <si>
    <t>Edellä kuvatuista tapahtumista aiheutuneiden kirjausten johdosta osittamaton lisävakuutusvastuu kasvaa 179,9 milj. euroa</t>
  </si>
  <si>
    <t>Työeläkeyhtiön sijoitusten käypien arvojen ja taseen kirjanpitoarvojen väliset arvostuserot ovat (ennen seuraavia kirjauksia) yhteensä 8 000 milj. euroa.</t>
  </si>
  <si>
    <t xml:space="preserve"> ( c ) Esitä tilinpäätöstietojen perusteella seuraavat Finanssivalvonnan määräysten mukaiset tunnusluvut ja niiden erittelyt:</t>
  </si>
  <si>
    <t>Kun tehtävänannossa käytetään sanaa 'yhtiö', tarkoitetaan eläkeyhtiötä, jonka tilinpäätöstä ollaan laatimassa.</t>
  </si>
  <si>
    <t>Työeläkeyhtiön vakavaraisuusraja on 5 000 milj. euroa (oleta, että seuraavat kirjaukset eivät muuta vakavaraisuusrajaa).</t>
  </si>
  <si>
    <r>
      <t xml:space="preserve">      Tunnusluvut ja erittely kirjoitetaan tentin yhteydessä jaettavalle </t>
    </r>
    <r>
      <rPr>
        <b/>
        <i/>
        <sz val="11"/>
        <color theme="1"/>
        <rFont val="Calibri"/>
        <family val="2"/>
        <scheme val="minor"/>
      </rPr>
      <t>erilliselle vastauspaperille</t>
    </r>
  </si>
  <si>
    <t>Vastaus tehtävän c)-kohtaan</t>
  </si>
  <si>
    <t>Oikeasta vastauksesta:</t>
  </si>
  <si>
    <t>Tehtävän (a)- ja (b)-kohdat sisälsivät 20 vientiä, jotka tuli viedä tuloslaskelmaan ja taseelle.</t>
  </si>
  <si>
    <t>Tehtävän (c)-kohdassa tuli (a)- ja (b)-kohtien tietojen perusteella esittää työeläkeyhtiön vakavaraisuuspääoman erittely sekä eräitä tunnuslukuja Finanssivalvonnan määräysten mukaisesti.</t>
  </si>
  <si>
    <t>Näiden vientien vaikutusten tuloslaskelmaan summa oli 490 milj.euroa ja vaikutusten taseeseen summa oli 225 milj.euroa.</t>
  </si>
  <si>
    <t xml:space="preserve">Tilikauden voitto ennen vientejä oli 5 milj.euroa ja vientien jälkeen 5 milj.euroa. </t>
  </si>
  <si>
    <t>Taseen loppusumma ennen vientejä oli 33 035,0 milj.euroa ja vientien jälkeen 33 260 milj.euroa.</t>
  </si>
  <si>
    <t>Vakavaraisuuspääoman määrä oli 10,095 milj.euroa, eläkevarat 40,315 milj.euroa, vakavaraisuusaste 133,4% ja vakavaraisuusasema 2,02.</t>
  </si>
  <si>
    <t>VASTATTAVAA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</si>
</sst>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7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vertical="top" wrapText="1"/>
    </xf>
    <xf numFmtId="0" fontId="2" fillId="0" borderId="0" xfId="0" applyFont="1"/>
    <xf numFmtId="0" fontId="0" fillId="0" borderId="1" xfId="0" applyBorder="1"/>
    <xf numFmtId="0" fontId="2" fillId="0" borderId="1" xfId="0" applyFont="1" applyBorder="1" applyAlignment="1">
      <alignment vertical="top" wrapText="1"/>
    </xf>
    <xf numFmtId="0" fontId="3" fillId="0" borderId="0" xfId="0" applyFont="1"/>
    <xf numFmtId="164" fontId="0" fillId="0" borderId="0" xfId="0" applyNumberFormat="1"/>
    <xf numFmtId="164" fontId="2" fillId="0" borderId="0" xfId="0" applyNumberFormat="1" applyFont="1"/>
    <xf numFmtId="164" fontId="3" fillId="0" borderId="0" xfId="0" applyNumberFormat="1" applyFont="1"/>
    <xf numFmtId="164" fontId="0" fillId="0" borderId="1" xfId="0" applyNumberFormat="1" applyBorder="1"/>
    <xf numFmtId="0" fontId="1" fillId="0" borderId="0" xfId="0" applyFont="1"/>
    <xf numFmtId="0" fontId="2" fillId="0" borderId="1" xfId="0" applyFont="1" applyBorder="1"/>
    <xf numFmtId="0" fontId="0" fillId="0" borderId="1" xfId="0" quotePrefix="1" applyBorder="1"/>
    <xf numFmtId="0" fontId="0" fillId="0" borderId="0" xfId="0" applyBorder="1"/>
    <xf numFmtId="0" fontId="0" fillId="0" borderId="2" xfId="0" applyBorder="1"/>
    <xf numFmtId="0" fontId="0" fillId="0" borderId="0" xfId="0" applyFill="1" applyBorder="1"/>
    <xf numFmtId="0" fontId="0" fillId="0" borderId="0" xfId="0" quotePrefix="1" applyFill="1" applyBorder="1"/>
    <xf numFmtId="0" fontId="0" fillId="0" borderId="3" xfId="0" applyFill="1" applyBorder="1"/>
    <xf numFmtId="0" fontId="0" fillId="0" borderId="1" xfId="0" applyBorder="1" applyAlignment="1">
      <alignment vertical="top" wrapText="1"/>
    </xf>
    <xf numFmtId="0" fontId="0" fillId="0" borderId="0" xfId="0" applyFont="1"/>
    <xf numFmtId="164" fontId="0" fillId="0" borderId="0" xfId="0" applyNumberFormat="1" applyFill="1" applyBorder="1"/>
    <xf numFmtId="0" fontId="3" fillId="0" borderId="0" xfId="0" quotePrefix="1" applyFont="1"/>
    <xf numFmtId="0" fontId="3" fillId="0" borderId="0" xfId="0" quotePrefix="1" applyFont="1" applyAlignment="1">
      <alignment vertical="top" wrapText="1"/>
    </xf>
    <xf numFmtId="0" fontId="5" fillId="0" borderId="0" xfId="0" applyFont="1"/>
    <xf numFmtId="164" fontId="0" fillId="2" borderId="1" xfId="0" applyNumberFormat="1" applyFill="1" applyBorder="1"/>
    <xf numFmtId="0" fontId="0" fillId="2" borderId="1" xfId="0" applyFill="1" applyBorder="1"/>
    <xf numFmtId="0" fontId="0" fillId="2" borderId="1" xfId="0" quotePrefix="1" applyFill="1" applyBorder="1"/>
    <xf numFmtId="0" fontId="6" fillId="0" borderId="0" xfId="0" applyFont="1"/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CB2FE3-1F40-46AE-8314-BC54EFF3ADE3}">
  <dimension ref="B2:B27"/>
  <sheetViews>
    <sheetView tabSelected="1" workbookViewId="0"/>
  </sheetViews>
  <sheetFormatPr defaultRowHeight="15" x14ac:dyDescent="0.25"/>
  <cols>
    <col min="2" max="2" width="166.85546875" customWidth="1"/>
  </cols>
  <sheetData>
    <row r="2" spans="2:2" x14ac:dyDescent="0.25">
      <c r="B2" s="5" t="s">
        <v>87</v>
      </c>
    </row>
    <row r="3" spans="2:2" x14ac:dyDescent="0.25">
      <c r="B3" s="23" t="s">
        <v>117</v>
      </c>
    </row>
    <row r="4" spans="2:2" x14ac:dyDescent="0.25">
      <c r="B4" s="23" t="s">
        <v>120</v>
      </c>
    </row>
    <row r="5" spans="2:2" x14ac:dyDescent="0.25">
      <c r="B5" s="5" t="s">
        <v>82</v>
      </c>
    </row>
    <row r="6" spans="2:2" x14ac:dyDescent="0.25">
      <c r="B6" s="5" t="s">
        <v>88</v>
      </c>
    </row>
    <row r="7" spans="2:2" x14ac:dyDescent="0.25">
      <c r="B7" s="23" t="s">
        <v>119</v>
      </c>
    </row>
    <row r="8" spans="2:2" x14ac:dyDescent="0.25">
      <c r="B8" s="21" t="s">
        <v>86</v>
      </c>
    </row>
    <row r="9" spans="2:2" ht="28.5" customHeight="1" x14ac:dyDescent="0.25">
      <c r="B9" s="22" t="s">
        <v>93</v>
      </c>
    </row>
    <row r="10" spans="2:2" x14ac:dyDescent="0.25">
      <c r="B10" s="21" t="s">
        <v>85</v>
      </c>
    </row>
    <row r="11" spans="2:2" x14ac:dyDescent="0.25">
      <c r="B11" s="21" t="s">
        <v>89</v>
      </c>
    </row>
    <row r="12" spans="2:2" x14ac:dyDescent="0.25">
      <c r="B12" s="21" t="s">
        <v>90</v>
      </c>
    </row>
    <row r="13" spans="2:2" x14ac:dyDescent="0.25">
      <c r="B13" s="21" t="s">
        <v>118</v>
      </c>
    </row>
    <row r="14" spans="2:2" x14ac:dyDescent="0.25">
      <c r="B14" s="21" t="s">
        <v>84</v>
      </c>
    </row>
    <row r="15" spans="2:2" x14ac:dyDescent="0.25">
      <c r="B15" s="21" t="s">
        <v>80</v>
      </c>
    </row>
    <row r="16" spans="2:2" x14ac:dyDescent="0.25">
      <c r="B16" s="5" t="s">
        <v>78</v>
      </c>
    </row>
    <row r="17" spans="2:2" x14ac:dyDescent="0.25">
      <c r="B17" s="5" t="s">
        <v>79</v>
      </c>
    </row>
    <row r="18" spans="2:2" x14ac:dyDescent="0.25">
      <c r="B18" s="5" t="s">
        <v>121</v>
      </c>
    </row>
    <row r="21" spans="2:2" x14ac:dyDescent="0.25">
      <c r="B21" s="27" t="s">
        <v>123</v>
      </c>
    </row>
    <row r="22" spans="2:2" x14ac:dyDescent="0.25">
      <c r="B22" s="27" t="s">
        <v>124</v>
      </c>
    </row>
    <row r="23" spans="2:2" x14ac:dyDescent="0.25">
      <c r="B23" s="27" t="s">
        <v>126</v>
      </c>
    </row>
    <row r="24" spans="2:2" x14ac:dyDescent="0.25">
      <c r="B24" s="27" t="s">
        <v>127</v>
      </c>
    </row>
    <row r="25" spans="2:2" x14ac:dyDescent="0.25">
      <c r="B25" s="27" t="s">
        <v>128</v>
      </c>
    </row>
    <row r="26" spans="2:2" x14ac:dyDescent="0.25">
      <c r="B26" s="27" t="s">
        <v>125</v>
      </c>
    </row>
    <row r="27" spans="2:2" x14ac:dyDescent="0.25">
      <c r="B27" s="27" t="s">
        <v>129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CC0623-3D97-476E-8276-79298525F175}">
  <dimension ref="A1:G27"/>
  <sheetViews>
    <sheetView zoomScale="115" zoomScaleNormal="115" workbookViewId="0">
      <selection activeCell="A7" sqref="A7"/>
    </sheetView>
  </sheetViews>
  <sheetFormatPr defaultRowHeight="15" x14ac:dyDescent="0.25"/>
  <cols>
    <col min="2" max="2" width="60.42578125" customWidth="1"/>
    <col min="3" max="3" width="17.7109375" customWidth="1"/>
    <col min="4" max="4" width="28.7109375" customWidth="1"/>
    <col min="5" max="5" width="30.42578125" customWidth="1"/>
    <col min="6" max="7" width="10.85546875" customWidth="1"/>
  </cols>
  <sheetData>
    <row r="1" spans="1:7" x14ac:dyDescent="0.25">
      <c r="A1" s="2" t="s">
        <v>51</v>
      </c>
      <c r="D1" s="6"/>
      <c r="E1" s="6"/>
    </row>
    <row r="2" spans="1:7" x14ac:dyDescent="0.25">
      <c r="A2" s="2"/>
    </row>
    <row r="3" spans="1:7" x14ac:dyDescent="0.25">
      <c r="A3" s="11" t="s">
        <v>66</v>
      </c>
      <c r="B3" s="11" t="s">
        <v>67</v>
      </c>
      <c r="C3" s="11" t="s">
        <v>68</v>
      </c>
      <c r="D3" s="11" t="s">
        <v>91</v>
      </c>
      <c r="E3" s="11" t="s">
        <v>92</v>
      </c>
      <c r="F3" s="11"/>
    </row>
    <row r="4" spans="1:7" ht="30" x14ac:dyDescent="0.25">
      <c r="A4" s="3">
        <v>1</v>
      </c>
      <c r="B4" s="18" t="s">
        <v>96</v>
      </c>
      <c r="C4" s="9"/>
      <c r="D4" s="25"/>
      <c r="E4" s="25"/>
      <c r="F4" s="3"/>
      <c r="G4" s="13"/>
    </row>
    <row r="5" spans="1:7" x14ac:dyDescent="0.25">
      <c r="A5" s="3">
        <v>2</v>
      </c>
      <c r="B5" s="18" t="s">
        <v>95</v>
      </c>
      <c r="C5" s="9"/>
      <c r="D5" s="25"/>
      <c r="E5" s="25"/>
      <c r="F5" s="3"/>
      <c r="G5" s="13"/>
    </row>
    <row r="6" spans="1:7" ht="45" x14ac:dyDescent="0.25">
      <c r="A6" s="3">
        <v>3</v>
      </c>
      <c r="B6" s="18" t="s">
        <v>94</v>
      </c>
      <c r="C6" s="9"/>
      <c r="D6" s="25"/>
      <c r="E6" s="25"/>
      <c r="F6" s="3"/>
      <c r="G6" s="13"/>
    </row>
    <row r="7" spans="1:7" ht="45" x14ac:dyDescent="0.25">
      <c r="A7" s="3">
        <v>4</v>
      </c>
      <c r="B7" s="18" t="s">
        <v>97</v>
      </c>
      <c r="C7" s="9"/>
      <c r="D7" s="25"/>
      <c r="E7" s="25"/>
      <c r="F7" s="3"/>
      <c r="G7" s="15"/>
    </row>
    <row r="8" spans="1:7" ht="45" x14ac:dyDescent="0.25">
      <c r="A8" s="3">
        <v>5</v>
      </c>
      <c r="B8" s="18" t="s">
        <v>98</v>
      </c>
      <c r="C8" s="9"/>
      <c r="D8" s="25"/>
      <c r="E8" s="25"/>
      <c r="F8" s="3"/>
      <c r="G8" s="15"/>
    </row>
    <row r="9" spans="1:7" ht="45" x14ac:dyDescent="0.25">
      <c r="A9" s="3">
        <v>6</v>
      </c>
      <c r="B9" s="18" t="s">
        <v>99</v>
      </c>
      <c r="C9" s="9"/>
      <c r="D9" s="25"/>
      <c r="E9" s="25"/>
      <c r="F9" s="3"/>
      <c r="G9" s="15"/>
    </row>
    <row r="10" spans="1:7" ht="45" x14ac:dyDescent="0.25">
      <c r="A10" s="3">
        <v>7</v>
      </c>
      <c r="B10" s="18" t="s">
        <v>107</v>
      </c>
      <c r="C10" s="9"/>
      <c r="D10" s="25"/>
      <c r="E10" s="25"/>
      <c r="F10" s="3"/>
      <c r="G10" s="15"/>
    </row>
    <row r="11" spans="1:7" ht="45" x14ac:dyDescent="0.25">
      <c r="A11" s="3">
        <v>8</v>
      </c>
      <c r="B11" s="18" t="s">
        <v>100</v>
      </c>
      <c r="C11" s="9"/>
      <c r="D11" s="25"/>
      <c r="E11" s="25"/>
      <c r="F11" s="3"/>
      <c r="G11" s="15"/>
    </row>
    <row r="12" spans="1:7" ht="90" x14ac:dyDescent="0.25">
      <c r="A12" s="3">
        <v>9</v>
      </c>
      <c r="B12" s="18" t="s">
        <v>101</v>
      </c>
      <c r="C12" s="9"/>
      <c r="D12" s="25"/>
      <c r="E12" s="25"/>
      <c r="F12" s="3"/>
      <c r="G12" s="15"/>
    </row>
    <row r="13" spans="1:7" ht="30" x14ac:dyDescent="0.25">
      <c r="A13" s="3">
        <v>10</v>
      </c>
      <c r="B13" s="18" t="s">
        <v>102</v>
      </c>
      <c r="C13" s="9"/>
      <c r="D13" s="25"/>
      <c r="E13" s="25"/>
      <c r="F13" s="3"/>
      <c r="G13" s="15"/>
    </row>
    <row r="14" spans="1:7" ht="30" x14ac:dyDescent="0.25">
      <c r="A14" s="3">
        <v>11</v>
      </c>
      <c r="B14" s="18" t="s">
        <v>103</v>
      </c>
      <c r="C14" s="9"/>
      <c r="D14" s="25"/>
      <c r="E14" s="25"/>
      <c r="F14" s="3"/>
      <c r="G14" s="15"/>
    </row>
    <row r="15" spans="1:7" ht="75" x14ac:dyDescent="0.25">
      <c r="A15" s="3">
        <v>12</v>
      </c>
      <c r="B15" s="18" t="s">
        <v>108</v>
      </c>
      <c r="C15" s="9"/>
      <c r="D15" s="25"/>
      <c r="E15" s="25"/>
      <c r="F15" s="3"/>
      <c r="G15" s="15"/>
    </row>
    <row r="16" spans="1:7" ht="75" x14ac:dyDescent="0.25">
      <c r="A16" s="3">
        <v>13</v>
      </c>
      <c r="B16" s="18" t="s">
        <v>109</v>
      </c>
      <c r="C16" s="9"/>
      <c r="D16" s="26"/>
      <c r="E16" s="26"/>
      <c r="F16" s="12"/>
      <c r="G16" s="16"/>
    </row>
    <row r="17" spans="1:7" ht="45" x14ac:dyDescent="0.25">
      <c r="A17" s="3">
        <v>14</v>
      </c>
      <c r="B17" s="18" t="s">
        <v>110</v>
      </c>
      <c r="C17" s="9"/>
      <c r="D17" s="25"/>
      <c r="E17" s="25"/>
      <c r="F17" s="3"/>
      <c r="G17" s="14"/>
    </row>
    <row r="18" spans="1:7" ht="60" x14ac:dyDescent="0.25">
      <c r="A18" s="3">
        <v>15</v>
      </c>
      <c r="B18" s="18" t="s">
        <v>71</v>
      </c>
      <c r="C18" s="9"/>
      <c r="D18" s="25"/>
      <c r="E18" s="25"/>
      <c r="F18" s="3"/>
      <c r="G18" s="14"/>
    </row>
    <row r="19" spans="1:7" ht="60" x14ac:dyDescent="0.25">
      <c r="A19" s="3">
        <v>16</v>
      </c>
      <c r="B19" s="18" t="s">
        <v>111</v>
      </c>
      <c r="C19" s="9"/>
      <c r="D19" s="25"/>
      <c r="E19" s="25"/>
      <c r="F19" s="3"/>
      <c r="G19" s="17"/>
    </row>
    <row r="20" spans="1:7" ht="45" x14ac:dyDescent="0.25">
      <c r="A20" s="3">
        <v>17</v>
      </c>
      <c r="B20" s="18" t="s">
        <v>112</v>
      </c>
      <c r="C20" s="9"/>
      <c r="D20" s="25"/>
      <c r="E20" s="25"/>
      <c r="F20" s="3"/>
      <c r="G20" s="17"/>
    </row>
    <row r="21" spans="1:7" ht="60" x14ac:dyDescent="0.25">
      <c r="A21" s="3">
        <v>18</v>
      </c>
      <c r="B21" s="18" t="s">
        <v>113</v>
      </c>
      <c r="C21" s="9"/>
      <c r="D21" s="25"/>
      <c r="E21" s="25"/>
      <c r="F21" s="3"/>
      <c r="G21" s="17"/>
    </row>
    <row r="22" spans="1:7" ht="60" x14ac:dyDescent="0.25">
      <c r="A22" s="3">
        <v>19</v>
      </c>
      <c r="B22" s="18" t="s">
        <v>114</v>
      </c>
      <c r="C22" s="9"/>
      <c r="D22" s="25"/>
      <c r="E22" s="25"/>
      <c r="F22" s="3"/>
      <c r="G22" s="17"/>
    </row>
    <row r="23" spans="1:7" ht="30" x14ac:dyDescent="0.25">
      <c r="A23" s="3">
        <v>20</v>
      </c>
      <c r="B23" s="18" t="s">
        <v>116</v>
      </c>
      <c r="C23" s="9"/>
      <c r="D23" s="25"/>
      <c r="E23" s="25"/>
      <c r="F23" s="3"/>
      <c r="G23" s="17"/>
    </row>
    <row r="25" spans="1:7" x14ac:dyDescent="0.25">
      <c r="B25" s="10"/>
      <c r="C25" s="20"/>
    </row>
    <row r="26" spans="1:7" x14ac:dyDescent="0.25">
      <c r="B26" s="10"/>
      <c r="C26" s="20"/>
    </row>
    <row r="27" spans="1:7" x14ac:dyDescent="0.25">
      <c r="C27" s="6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5D212A-1DD5-4B0F-9854-1313C5A67AD3}">
  <dimension ref="A1:I30"/>
  <sheetViews>
    <sheetView workbookViewId="0">
      <selection activeCell="J27" sqref="J27"/>
    </sheetView>
  </sheetViews>
  <sheetFormatPr defaultRowHeight="15" x14ac:dyDescent="0.25"/>
  <cols>
    <col min="2" max="2" width="45.42578125" customWidth="1"/>
    <col min="3" max="3" width="14.42578125" customWidth="1"/>
    <col min="4" max="4" width="13.5703125" customWidth="1"/>
    <col min="5" max="5" width="17.85546875" customWidth="1"/>
    <col min="6" max="6" width="12.28515625" customWidth="1"/>
    <col min="7" max="7" width="18.140625" customWidth="1"/>
    <col min="9" max="9" width="10.85546875" bestFit="1" customWidth="1"/>
  </cols>
  <sheetData>
    <row r="1" spans="1:8" x14ac:dyDescent="0.25">
      <c r="A1" s="2" t="s">
        <v>1</v>
      </c>
    </row>
    <row r="2" spans="1:8" x14ac:dyDescent="0.25">
      <c r="B2" s="2" t="s">
        <v>2</v>
      </c>
    </row>
    <row r="3" spans="1:8" x14ac:dyDescent="0.25">
      <c r="B3" s="2"/>
    </row>
    <row r="4" spans="1:8" x14ac:dyDescent="0.25">
      <c r="B4" s="2" t="s">
        <v>3</v>
      </c>
    </row>
    <row r="5" spans="1:8" x14ac:dyDescent="0.25">
      <c r="B5" t="s">
        <v>4</v>
      </c>
    </row>
    <row r="7" spans="1:8" ht="64.5" customHeight="1" x14ac:dyDescent="0.25">
      <c r="C7" s="28" t="s">
        <v>6</v>
      </c>
      <c r="D7" s="28"/>
      <c r="E7" s="4" t="s">
        <v>81</v>
      </c>
      <c r="F7" s="4" t="s">
        <v>5</v>
      </c>
      <c r="G7" s="4" t="s">
        <v>115</v>
      </c>
      <c r="H7" s="1"/>
    </row>
    <row r="8" spans="1:8" x14ac:dyDescent="0.25">
      <c r="B8" t="s">
        <v>7</v>
      </c>
      <c r="C8" s="6"/>
      <c r="D8" s="6">
        <v>7000000000</v>
      </c>
      <c r="E8" s="24"/>
      <c r="F8" s="12"/>
      <c r="G8" s="9"/>
    </row>
    <row r="9" spans="1:8" x14ac:dyDescent="0.25">
      <c r="B9" t="s">
        <v>8</v>
      </c>
      <c r="C9" s="6"/>
      <c r="D9" s="6">
        <v>4500000000</v>
      </c>
      <c r="E9" s="24"/>
      <c r="F9" s="12"/>
      <c r="G9" s="9"/>
    </row>
    <row r="10" spans="1:8" x14ac:dyDescent="0.25">
      <c r="B10" t="s">
        <v>9</v>
      </c>
      <c r="C10" s="6"/>
      <c r="D10" s="6">
        <v>0</v>
      </c>
      <c r="E10" s="24"/>
      <c r="F10" s="3"/>
      <c r="G10" s="9"/>
    </row>
    <row r="11" spans="1:8" x14ac:dyDescent="0.25">
      <c r="B11" t="s">
        <v>10</v>
      </c>
      <c r="C11" s="6"/>
      <c r="D11" s="6"/>
      <c r="E11" s="24"/>
      <c r="F11" s="3"/>
      <c r="G11" s="9"/>
    </row>
    <row r="12" spans="1:8" x14ac:dyDescent="0.25">
      <c r="B12" t="s">
        <v>12</v>
      </c>
      <c r="C12" s="6">
        <v>6400000000</v>
      </c>
      <c r="D12" s="6"/>
      <c r="E12" s="24"/>
      <c r="F12" s="12"/>
      <c r="G12" s="9"/>
    </row>
    <row r="13" spans="1:8" x14ac:dyDescent="0.25">
      <c r="B13" t="s">
        <v>11</v>
      </c>
      <c r="C13" s="6">
        <v>2000000000</v>
      </c>
      <c r="D13" s="6"/>
      <c r="E13" s="24"/>
      <c r="F13" s="12"/>
      <c r="G13" s="9"/>
    </row>
    <row r="14" spans="1:8" x14ac:dyDescent="0.25">
      <c r="B14" t="s">
        <v>13</v>
      </c>
      <c r="C14" s="6">
        <v>-1000000000</v>
      </c>
      <c r="D14" s="6"/>
      <c r="E14" s="24"/>
      <c r="F14" s="12"/>
      <c r="G14" s="9"/>
    </row>
    <row r="15" spans="1:8" x14ac:dyDescent="0.25">
      <c r="B15" t="s">
        <v>14</v>
      </c>
      <c r="C15" s="6">
        <v>195000000</v>
      </c>
      <c r="D15" s="6"/>
      <c r="E15" s="24"/>
      <c r="F15" s="12"/>
      <c r="G15" s="9"/>
    </row>
    <row r="16" spans="1:8" x14ac:dyDescent="0.25">
      <c r="B16" t="s">
        <v>15</v>
      </c>
      <c r="C16" s="6">
        <v>3900000000</v>
      </c>
      <c r="D16" s="6"/>
      <c r="E16" s="24"/>
      <c r="F16" s="12"/>
      <c r="G16" s="9"/>
    </row>
    <row r="17" spans="2:9" x14ac:dyDescent="0.25">
      <c r="B17" t="s">
        <v>16</v>
      </c>
      <c r="C17" s="6">
        <v>0</v>
      </c>
      <c r="D17" s="6"/>
      <c r="E17" s="24"/>
      <c r="F17" s="3"/>
      <c r="G17" s="9"/>
    </row>
    <row r="18" spans="2:9" x14ac:dyDescent="0.25">
      <c r="B18" t="s">
        <v>17</v>
      </c>
      <c r="C18" s="6"/>
      <c r="D18" s="6">
        <f>SUM(D8:D10)-SUM(C12:C17)</f>
        <v>5000000</v>
      </c>
      <c r="E18" s="24"/>
      <c r="F18" s="3"/>
      <c r="G18" s="9"/>
      <c r="I18" s="6"/>
    </row>
    <row r="19" spans="2:9" x14ac:dyDescent="0.25">
      <c r="C19" s="6"/>
      <c r="D19" s="6"/>
      <c r="E19" s="24"/>
      <c r="F19" s="3"/>
      <c r="G19" s="9"/>
    </row>
    <row r="20" spans="2:9" x14ac:dyDescent="0.25">
      <c r="B20" t="s">
        <v>18</v>
      </c>
      <c r="C20" s="6"/>
      <c r="D20" s="6"/>
      <c r="E20" s="24"/>
      <c r="F20" s="3"/>
      <c r="G20" s="9"/>
    </row>
    <row r="21" spans="2:9" x14ac:dyDescent="0.25">
      <c r="B21" t="s">
        <v>19</v>
      </c>
      <c r="C21" s="6"/>
      <c r="D21" s="6">
        <f>D18</f>
        <v>5000000</v>
      </c>
      <c r="E21" s="24"/>
      <c r="F21" s="3"/>
      <c r="G21" s="9"/>
    </row>
    <row r="22" spans="2:9" x14ac:dyDescent="0.25">
      <c r="B22" t="s">
        <v>20</v>
      </c>
      <c r="C22" s="6"/>
      <c r="D22" s="6">
        <v>0</v>
      </c>
      <c r="E22" s="24"/>
      <c r="F22" s="3"/>
      <c r="G22" s="9"/>
    </row>
    <row r="23" spans="2:9" x14ac:dyDescent="0.25">
      <c r="B23" t="s">
        <v>21</v>
      </c>
      <c r="C23" s="6">
        <v>0</v>
      </c>
      <c r="D23" s="6"/>
      <c r="E23" s="24"/>
      <c r="F23" s="3"/>
      <c r="G23" s="9"/>
    </row>
    <row r="24" spans="2:9" x14ac:dyDescent="0.25">
      <c r="B24" t="s">
        <v>22</v>
      </c>
      <c r="C24" s="6"/>
      <c r="D24" s="6">
        <f>D21+D22-C23</f>
        <v>5000000</v>
      </c>
      <c r="E24" s="9"/>
      <c r="F24" s="3"/>
      <c r="G24" s="9"/>
    </row>
    <row r="25" spans="2:9" x14ac:dyDescent="0.25">
      <c r="B25" t="s">
        <v>83</v>
      </c>
      <c r="C25" s="6"/>
      <c r="D25" s="6">
        <v>0</v>
      </c>
      <c r="E25" s="9"/>
      <c r="F25" s="12"/>
      <c r="G25" s="9"/>
    </row>
    <row r="26" spans="2:9" x14ac:dyDescent="0.25">
      <c r="B26" t="s">
        <v>23</v>
      </c>
      <c r="C26" s="6">
        <v>0</v>
      </c>
      <c r="D26" s="6"/>
      <c r="E26" s="9"/>
      <c r="F26" s="3"/>
      <c r="G26" s="9"/>
    </row>
    <row r="27" spans="2:9" x14ac:dyDescent="0.25">
      <c r="B27" t="s">
        <v>24</v>
      </c>
      <c r="C27" s="6"/>
      <c r="D27" s="6"/>
      <c r="E27" s="9"/>
      <c r="F27" s="3"/>
      <c r="G27" s="9"/>
    </row>
    <row r="28" spans="2:9" x14ac:dyDescent="0.25">
      <c r="B28" t="s">
        <v>0</v>
      </c>
      <c r="C28" s="6"/>
      <c r="D28" s="6">
        <f>D24+D25-C26</f>
        <v>5000000</v>
      </c>
      <c r="E28" s="9"/>
      <c r="F28" s="3"/>
      <c r="G28" s="9"/>
      <c r="I28" s="6"/>
    </row>
    <row r="30" spans="2:9" x14ac:dyDescent="0.25">
      <c r="E30" s="6"/>
    </row>
  </sheetData>
  <mergeCells count="1">
    <mergeCell ref="C7:D7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8C205C-0919-4644-8A3C-22703920C09F}">
  <dimension ref="A1:G34"/>
  <sheetViews>
    <sheetView topLeftCell="A6" workbookViewId="0">
      <selection activeCell="J23" sqref="J23"/>
    </sheetView>
  </sheetViews>
  <sheetFormatPr defaultRowHeight="15" x14ac:dyDescent="0.25"/>
  <cols>
    <col min="2" max="2" width="45.42578125" customWidth="1"/>
    <col min="3" max="3" width="14.5703125" customWidth="1"/>
    <col min="4" max="4" width="15.28515625" customWidth="1"/>
    <col min="5" max="5" width="17.85546875" customWidth="1"/>
    <col min="6" max="7" width="18.5703125" customWidth="1"/>
    <col min="8" max="8" width="11.140625" customWidth="1"/>
  </cols>
  <sheetData>
    <row r="1" spans="1:7" x14ac:dyDescent="0.25">
      <c r="A1" s="2" t="s">
        <v>1</v>
      </c>
    </row>
    <row r="2" spans="1:7" x14ac:dyDescent="0.25">
      <c r="B2" s="2" t="s">
        <v>2</v>
      </c>
    </row>
    <row r="3" spans="1:7" x14ac:dyDescent="0.25">
      <c r="B3" s="2"/>
    </row>
    <row r="4" spans="1:7" x14ac:dyDescent="0.25">
      <c r="B4" s="2" t="s">
        <v>25</v>
      </c>
    </row>
    <row r="5" spans="1:7" x14ac:dyDescent="0.25">
      <c r="B5" t="s">
        <v>26</v>
      </c>
    </row>
    <row r="7" spans="1:7" ht="45" x14ac:dyDescent="0.25">
      <c r="C7" s="28" t="s">
        <v>104</v>
      </c>
      <c r="D7" s="28"/>
      <c r="E7" s="4" t="s">
        <v>81</v>
      </c>
      <c r="F7" s="4" t="s">
        <v>5</v>
      </c>
      <c r="G7" s="4" t="s">
        <v>105</v>
      </c>
    </row>
    <row r="8" spans="1:7" x14ac:dyDescent="0.25">
      <c r="B8" s="2" t="s">
        <v>27</v>
      </c>
      <c r="C8" s="6"/>
      <c r="D8" s="6"/>
      <c r="E8" s="9"/>
      <c r="F8" s="3"/>
      <c r="G8" s="9"/>
    </row>
    <row r="9" spans="1:7" x14ac:dyDescent="0.25">
      <c r="B9" t="s">
        <v>28</v>
      </c>
      <c r="C9" s="6">
        <v>40000000</v>
      </c>
      <c r="D9" s="6"/>
      <c r="E9" s="24"/>
      <c r="F9" s="12"/>
      <c r="G9" s="9"/>
    </row>
    <row r="10" spans="1:7" x14ac:dyDescent="0.25">
      <c r="B10" t="s">
        <v>63</v>
      </c>
      <c r="C10" s="6">
        <v>25000000</v>
      </c>
      <c r="D10" s="7">
        <f>C9+C10</f>
        <v>65000000</v>
      </c>
      <c r="E10" s="24"/>
      <c r="F10" s="12"/>
      <c r="G10" s="9"/>
    </row>
    <row r="11" spans="1:7" x14ac:dyDescent="0.25">
      <c r="B11" s="2" t="s">
        <v>29</v>
      </c>
      <c r="C11" s="6"/>
      <c r="D11" s="7"/>
      <c r="E11" s="24"/>
      <c r="F11" s="3"/>
      <c r="G11" s="9"/>
    </row>
    <row r="12" spans="1:7" x14ac:dyDescent="0.25">
      <c r="B12" s="5" t="s">
        <v>65</v>
      </c>
      <c r="C12" s="6"/>
      <c r="D12" s="7"/>
      <c r="E12" s="24"/>
      <c r="F12" s="3"/>
      <c r="G12" s="9"/>
    </row>
    <row r="13" spans="1:7" x14ac:dyDescent="0.25">
      <c r="B13" t="s">
        <v>30</v>
      </c>
      <c r="C13" s="6">
        <v>2500000000</v>
      </c>
      <c r="D13" s="7"/>
      <c r="E13" s="24"/>
      <c r="F13" s="12"/>
      <c r="G13" s="9"/>
    </row>
    <row r="14" spans="1:7" x14ac:dyDescent="0.25">
      <c r="B14" t="s">
        <v>31</v>
      </c>
      <c r="C14" s="6">
        <v>1500000000</v>
      </c>
      <c r="D14" s="8">
        <f>C13+C14</f>
        <v>4000000000</v>
      </c>
      <c r="E14" s="24"/>
      <c r="F14" s="3"/>
      <c r="G14" s="9"/>
    </row>
    <row r="15" spans="1:7" x14ac:dyDescent="0.25">
      <c r="B15" s="5" t="s">
        <v>36</v>
      </c>
      <c r="C15" s="6"/>
      <c r="D15" s="7"/>
      <c r="E15" s="24"/>
      <c r="F15" s="3"/>
      <c r="G15" s="9"/>
    </row>
    <row r="16" spans="1:7" x14ac:dyDescent="0.25">
      <c r="B16" t="s">
        <v>32</v>
      </c>
      <c r="C16" s="6">
        <v>20500000000</v>
      </c>
      <c r="D16" s="7"/>
      <c r="E16" s="24"/>
      <c r="F16" s="12"/>
      <c r="G16" s="9"/>
    </row>
    <row r="17" spans="2:7" x14ac:dyDescent="0.25">
      <c r="B17" t="s">
        <v>33</v>
      </c>
      <c r="C17" s="6">
        <v>4100000000</v>
      </c>
      <c r="D17" s="7"/>
      <c r="E17" s="24"/>
      <c r="F17" s="3"/>
      <c r="G17" s="9"/>
    </row>
    <row r="18" spans="2:7" x14ac:dyDescent="0.25">
      <c r="B18" t="s">
        <v>64</v>
      </c>
      <c r="C18" s="6">
        <v>150000000</v>
      </c>
      <c r="D18" s="7"/>
      <c r="E18" s="24"/>
      <c r="F18" s="3"/>
      <c r="G18" s="9"/>
    </row>
    <row r="19" spans="2:7" x14ac:dyDescent="0.25">
      <c r="B19" t="s">
        <v>34</v>
      </c>
      <c r="C19" s="6">
        <v>450000000</v>
      </c>
      <c r="D19" s="7"/>
      <c r="E19" s="24"/>
      <c r="F19" s="3"/>
      <c r="G19" s="9"/>
    </row>
    <row r="20" spans="2:7" x14ac:dyDescent="0.25">
      <c r="B20" t="s">
        <v>35</v>
      </c>
      <c r="C20" s="6">
        <v>0</v>
      </c>
      <c r="D20" s="7"/>
      <c r="E20" s="24"/>
      <c r="F20" s="3"/>
      <c r="G20" s="9"/>
    </row>
    <row r="21" spans="2:7" x14ac:dyDescent="0.25">
      <c r="B21" t="s">
        <v>36</v>
      </c>
      <c r="C21" s="6">
        <v>0</v>
      </c>
      <c r="D21" s="8">
        <f>SUM(C16:C21)</f>
        <v>25200000000</v>
      </c>
      <c r="E21" s="24"/>
      <c r="F21" s="3"/>
      <c r="G21" s="9"/>
    </row>
    <row r="22" spans="2:7" x14ac:dyDescent="0.25">
      <c r="B22" s="2" t="s">
        <v>37</v>
      </c>
      <c r="C22" s="6"/>
      <c r="D22" s="7"/>
      <c r="E22" s="24"/>
      <c r="F22" s="3"/>
      <c r="G22" s="9"/>
    </row>
    <row r="23" spans="2:7" x14ac:dyDescent="0.25">
      <c r="B23" t="s">
        <v>38</v>
      </c>
      <c r="C23" s="6"/>
      <c r="D23" s="7"/>
      <c r="E23" s="24"/>
      <c r="F23" s="3"/>
      <c r="G23" s="9"/>
    </row>
    <row r="24" spans="2:7" x14ac:dyDescent="0.25">
      <c r="B24" t="s">
        <v>39</v>
      </c>
      <c r="C24" s="6">
        <v>1050000000</v>
      </c>
      <c r="D24" s="7"/>
      <c r="E24" s="24"/>
      <c r="F24" s="12"/>
      <c r="G24" s="9"/>
    </row>
    <row r="25" spans="2:7" x14ac:dyDescent="0.25">
      <c r="B25" t="s">
        <v>40</v>
      </c>
      <c r="C25" s="6">
        <v>500000000</v>
      </c>
      <c r="D25" s="7">
        <f>C24+C25</f>
        <v>1550000000</v>
      </c>
      <c r="E25" s="24"/>
      <c r="F25" s="3"/>
      <c r="G25" s="9"/>
    </row>
    <row r="26" spans="2:7" x14ac:dyDescent="0.25">
      <c r="B26" s="2" t="s">
        <v>42</v>
      </c>
      <c r="C26" s="6"/>
      <c r="D26" s="7"/>
      <c r="E26" s="24"/>
      <c r="F26" s="3"/>
      <c r="G26" s="9"/>
    </row>
    <row r="27" spans="2:7" x14ac:dyDescent="0.25">
      <c r="B27" t="s">
        <v>45</v>
      </c>
      <c r="C27" s="6"/>
      <c r="D27" s="7"/>
      <c r="E27" s="24"/>
      <c r="F27" s="3"/>
      <c r="G27" s="9"/>
    </row>
    <row r="28" spans="2:7" x14ac:dyDescent="0.25">
      <c r="B28" t="s">
        <v>46</v>
      </c>
      <c r="C28" s="6">
        <v>30000000</v>
      </c>
      <c r="D28" s="7"/>
      <c r="E28" s="24"/>
      <c r="F28" s="3"/>
      <c r="G28" s="9"/>
    </row>
    <row r="29" spans="2:7" x14ac:dyDescent="0.25">
      <c r="B29" t="s">
        <v>41</v>
      </c>
      <c r="C29" s="6">
        <v>1700000000</v>
      </c>
      <c r="D29" s="7">
        <f>C28+C29</f>
        <v>1730000000</v>
      </c>
      <c r="E29" s="24"/>
      <c r="F29" s="12"/>
      <c r="G29" s="9"/>
    </row>
    <row r="30" spans="2:7" x14ac:dyDescent="0.25">
      <c r="B30" t="s">
        <v>43</v>
      </c>
      <c r="C30" s="6"/>
      <c r="D30" s="7"/>
      <c r="E30" s="24"/>
      <c r="F30" s="3"/>
      <c r="G30" s="9"/>
    </row>
    <row r="31" spans="2:7" x14ac:dyDescent="0.25">
      <c r="B31" t="s">
        <v>47</v>
      </c>
      <c r="C31" s="6">
        <v>50000000</v>
      </c>
      <c r="D31" s="7"/>
      <c r="E31" s="24"/>
      <c r="F31" s="3"/>
      <c r="G31" s="9"/>
    </row>
    <row r="32" spans="2:7" x14ac:dyDescent="0.25">
      <c r="B32" t="s">
        <v>48</v>
      </c>
      <c r="C32" s="6">
        <v>440000000</v>
      </c>
      <c r="D32" s="7">
        <f>C31+C32</f>
        <v>490000000</v>
      </c>
      <c r="E32" s="24"/>
      <c r="F32" s="3"/>
      <c r="G32" s="9"/>
    </row>
    <row r="33" spans="2:7" x14ac:dyDescent="0.25">
      <c r="C33" s="6"/>
      <c r="D33" s="6"/>
    </row>
    <row r="34" spans="2:7" x14ac:dyDescent="0.25">
      <c r="B34" s="2" t="s">
        <v>44</v>
      </c>
      <c r="C34" s="7">
        <f>SUM(C8:C32)</f>
        <v>33035000000</v>
      </c>
      <c r="D34" s="6"/>
      <c r="E34" s="3"/>
      <c r="F34" s="3"/>
      <c r="G34" s="9"/>
    </row>
  </sheetData>
  <mergeCells count="1">
    <mergeCell ref="C7:D7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7BCC38-8C00-4EDF-A27A-EBF7827EA073}">
  <dimension ref="A1:G29"/>
  <sheetViews>
    <sheetView workbookViewId="0">
      <selection activeCell="E32" sqref="E32"/>
    </sheetView>
  </sheetViews>
  <sheetFormatPr defaultRowHeight="15" x14ac:dyDescent="0.25"/>
  <cols>
    <col min="2" max="2" width="45.42578125" customWidth="1"/>
    <col min="3" max="3" width="19.7109375" customWidth="1"/>
    <col min="4" max="4" width="20.140625" customWidth="1"/>
    <col min="5" max="5" width="17.85546875" customWidth="1"/>
    <col min="6" max="6" width="11.7109375" customWidth="1"/>
    <col min="7" max="7" width="17.5703125" customWidth="1"/>
    <col min="8" max="8" width="11.5703125" customWidth="1"/>
    <col min="9" max="9" width="13.85546875" customWidth="1"/>
  </cols>
  <sheetData>
    <row r="1" spans="1:7" x14ac:dyDescent="0.25">
      <c r="A1" s="2" t="s">
        <v>1</v>
      </c>
    </row>
    <row r="2" spans="1:7" x14ac:dyDescent="0.25">
      <c r="B2" s="2" t="s">
        <v>2</v>
      </c>
    </row>
    <row r="3" spans="1:7" x14ac:dyDescent="0.25">
      <c r="B3" s="2"/>
    </row>
    <row r="4" spans="1:7" x14ac:dyDescent="0.25">
      <c r="B4" s="2" t="s">
        <v>25</v>
      </c>
    </row>
    <row r="5" spans="1:7" x14ac:dyDescent="0.25">
      <c r="B5" t="s">
        <v>130</v>
      </c>
    </row>
    <row r="7" spans="1:7" ht="60" x14ac:dyDescent="0.25">
      <c r="C7" s="28" t="s">
        <v>104</v>
      </c>
      <c r="D7" s="28"/>
      <c r="E7" s="4" t="s">
        <v>81</v>
      </c>
      <c r="F7" s="4" t="s">
        <v>5</v>
      </c>
      <c r="G7" s="4" t="s">
        <v>106</v>
      </c>
    </row>
    <row r="8" spans="1:7" x14ac:dyDescent="0.25">
      <c r="B8" s="2" t="s">
        <v>49</v>
      </c>
      <c r="C8" s="6"/>
      <c r="D8" s="6"/>
      <c r="E8" s="9"/>
      <c r="F8" s="3"/>
      <c r="G8" s="3"/>
    </row>
    <row r="9" spans="1:7" x14ac:dyDescent="0.25">
      <c r="B9" t="s">
        <v>50</v>
      </c>
      <c r="C9" s="6">
        <v>145000000</v>
      </c>
      <c r="D9" s="6"/>
      <c r="E9" s="9"/>
      <c r="F9" s="3"/>
      <c r="G9" s="9"/>
    </row>
    <row r="10" spans="1:7" x14ac:dyDescent="0.25">
      <c r="B10" t="s">
        <v>52</v>
      </c>
      <c r="C10" s="6">
        <v>4500000</v>
      </c>
      <c r="D10" s="6"/>
      <c r="E10" s="9"/>
      <c r="F10" s="3"/>
      <c r="G10" s="9"/>
    </row>
    <row r="11" spans="1:7" x14ac:dyDescent="0.25">
      <c r="B11" t="s">
        <v>53</v>
      </c>
      <c r="C11" s="6">
        <v>15000000</v>
      </c>
      <c r="D11" s="6"/>
      <c r="E11" s="9"/>
      <c r="F11" s="3"/>
      <c r="G11" s="9"/>
    </row>
    <row r="12" spans="1:7" x14ac:dyDescent="0.25">
      <c r="B12" t="s">
        <v>54</v>
      </c>
      <c r="C12" s="6">
        <v>5000000</v>
      </c>
      <c r="D12" s="7">
        <f>SUM(C9:C12)</f>
        <v>169500000</v>
      </c>
      <c r="E12" s="9"/>
      <c r="F12" s="3"/>
      <c r="G12" s="9"/>
    </row>
    <row r="13" spans="1:7" x14ac:dyDescent="0.25">
      <c r="B13" s="2" t="s">
        <v>55</v>
      </c>
      <c r="C13" s="6"/>
      <c r="D13" s="7"/>
      <c r="E13" s="9"/>
      <c r="F13" s="3"/>
      <c r="G13" s="3"/>
    </row>
    <row r="14" spans="1:7" x14ac:dyDescent="0.25">
      <c r="B14" t="s">
        <v>56</v>
      </c>
      <c r="C14" s="6">
        <v>15000000</v>
      </c>
      <c r="D14" s="7">
        <f>C14</f>
        <v>15000000</v>
      </c>
      <c r="E14" s="9"/>
      <c r="F14" s="12"/>
      <c r="G14" s="9"/>
    </row>
    <row r="15" spans="1:7" x14ac:dyDescent="0.25">
      <c r="B15" s="2" t="s">
        <v>57</v>
      </c>
      <c r="C15" s="6"/>
      <c r="D15" s="7"/>
      <c r="E15" s="24"/>
      <c r="F15" s="3"/>
      <c r="G15" s="3"/>
    </row>
    <row r="16" spans="1:7" x14ac:dyDescent="0.25">
      <c r="B16" s="2" t="s">
        <v>58</v>
      </c>
      <c r="C16" s="6"/>
      <c r="D16" s="7"/>
      <c r="E16" s="24"/>
      <c r="F16" s="12"/>
      <c r="G16" s="9"/>
    </row>
    <row r="17" spans="2:7" x14ac:dyDescent="0.25">
      <c r="B17" s="19" t="s">
        <v>72</v>
      </c>
      <c r="C17" s="6">
        <v>20200000000</v>
      </c>
      <c r="D17" s="7"/>
      <c r="E17" s="24"/>
      <c r="F17" s="12"/>
      <c r="G17" s="9"/>
    </row>
    <row r="18" spans="2:7" x14ac:dyDescent="0.25">
      <c r="B18" t="s">
        <v>73</v>
      </c>
      <c r="C18" s="6">
        <v>1800000000</v>
      </c>
      <c r="D18" s="7"/>
      <c r="E18" s="24"/>
      <c r="F18" s="12"/>
      <c r="G18" s="9"/>
    </row>
    <row r="19" spans="2:7" x14ac:dyDescent="0.25">
      <c r="B19" t="s">
        <v>74</v>
      </c>
      <c r="C19" s="6">
        <v>100000000</v>
      </c>
      <c r="D19" s="7"/>
      <c r="E19" s="24"/>
      <c r="F19" s="12"/>
      <c r="G19" s="9"/>
    </row>
    <row r="20" spans="2:7" x14ac:dyDescent="0.25">
      <c r="B20" t="s">
        <v>75</v>
      </c>
      <c r="C20" s="6">
        <v>-7900000000</v>
      </c>
      <c r="D20" s="7">
        <f>SUM(C17:C20)</f>
        <v>14200000000</v>
      </c>
      <c r="E20" s="24"/>
      <c r="F20" s="12"/>
      <c r="G20" s="9"/>
    </row>
    <row r="21" spans="2:7" x14ac:dyDescent="0.25">
      <c r="B21" s="2" t="s">
        <v>76</v>
      </c>
      <c r="C21" s="6"/>
      <c r="D21" s="7"/>
      <c r="E21" s="24"/>
      <c r="F21" s="12"/>
      <c r="G21" s="9"/>
    </row>
    <row r="22" spans="2:7" x14ac:dyDescent="0.25">
      <c r="B22" t="s">
        <v>77</v>
      </c>
      <c r="C22" s="6">
        <v>17800000000</v>
      </c>
      <c r="D22" s="7">
        <f>C22</f>
        <v>17800000000</v>
      </c>
      <c r="E22" s="24"/>
      <c r="F22" s="12"/>
      <c r="G22" s="9"/>
    </row>
    <row r="23" spans="2:7" x14ac:dyDescent="0.25">
      <c r="B23" s="2" t="s">
        <v>69</v>
      </c>
      <c r="C23" s="6">
        <v>0</v>
      </c>
      <c r="D23" s="7"/>
      <c r="E23" s="24"/>
      <c r="F23" s="3"/>
      <c r="G23" s="9"/>
    </row>
    <row r="24" spans="2:7" x14ac:dyDescent="0.25">
      <c r="B24" s="2" t="s">
        <v>59</v>
      </c>
      <c r="C24" s="6"/>
      <c r="D24" s="7"/>
      <c r="E24" s="24"/>
      <c r="F24" s="3"/>
      <c r="G24" s="3"/>
    </row>
    <row r="25" spans="2:7" x14ac:dyDescent="0.25">
      <c r="B25" t="s">
        <v>61</v>
      </c>
      <c r="C25" s="6">
        <v>0</v>
      </c>
      <c r="D25" s="7"/>
      <c r="E25" s="24"/>
      <c r="F25" s="3"/>
      <c r="G25" s="9"/>
    </row>
    <row r="26" spans="2:7" x14ac:dyDescent="0.25">
      <c r="B26" t="s">
        <v>62</v>
      </c>
      <c r="C26" s="6">
        <v>458500000</v>
      </c>
      <c r="D26" s="7">
        <f>C25+C26</f>
        <v>458500000</v>
      </c>
      <c r="E26" s="24"/>
      <c r="F26" s="3"/>
      <c r="G26" s="9"/>
    </row>
    <row r="27" spans="2:7" x14ac:dyDescent="0.25">
      <c r="B27" s="2" t="s">
        <v>60</v>
      </c>
      <c r="C27" s="6">
        <v>392000000</v>
      </c>
      <c r="D27" s="7">
        <f>C27</f>
        <v>392000000</v>
      </c>
      <c r="E27" s="24"/>
      <c r="F27" s="12"/>
      <c r="G27" s="9"/>
    </row>
    <row r="28" spans="2:7" x14ac:dyDescent="0.25">
      <c r="C28" s="6"/>
      <c r="D28" s="6"/>
    </row>
    <row r="29" spans="2:7" x14ac:dyDescent="0.25">
      <c r="B29" s="2" t="s">
        <v>70</v>
      </c>
      <c r="C29" s="7">
        <f>SUM(C8:C27)</f>
        <v>33035000000</v>
      </c>
      <c r="D29" s="6"/>
      <c r="E29" s="9"/>
      <c r="F29" s="3"/>
      <c r="G29" s="9"/>
    </row>
  </sheetData>
  <mergeCells count="1">
    <mergeCell ref="C7:D7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CB612C-C54E-4F38-BDFD-00091BD2B44F}">
  <dimension ref="A1:A9"/>
  <sheetViews>
    <sheetView workbookViewId="0">
      <selection activeCell="B23" sqref="B23"/>
    </sheetView>
  </sheetViews>
  <sheetFormatPr defaultRowHeight="15" x14ac:dyDescent="0.25"/>
  <cols>
    <col min="1" max="1" width="9.28515625" customWidth="1"/>
    <col min="2" max="2" width="93.85546875" customWidth="1"/>
  </cols>
  <sheetData>
    <row r="1" spans="1:1" x14ac:dyDescent="0.25">
      <c r="A1" s="2" t="s">
        <v>1</v>
      </c>
    </row>
    <row r="3" spans="1:1" x14ac:dyDescent="0.25">
      <c r="A3" s="2" t="s">
        <v>122</v>
      </c>
    </row>
    <row r="4" spans="1:1" x14ac:dyDescent="0.25">
      <c r="A4" s="2"/>
    </row>
    <row r="5" spans="1:1" x14ac:dyDescent="0.25">
      <c r="A5" s="21" t="s">
        <v>118</v>
      </c>
    </row>
    <row r="6" spans="1:1" x14ac:dyDescent="0.25">
      <c r="A6" s="21" t="s">
        <v>84</v>
      </c>
    </row>
    <row r="7" spans="1:1" x14ac:dyDescent="0.25">
      <c r="A7" s="21" t="s">
        <v>80</v>
      </c>
    </row>
    <row r="8" spans="1:1" x14ac:dyDescent="0.25">
      <c r="A8" s="5" t="s">
        <v>78</v>
      </c>
    </row>
    <row r="9" spans="1:1" x14ac:dyDescent="0.25">
      <c r="A9" s="5" t="s">
        <v>79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kysymys</vt:lpstr>
      <vt:lpstr>tapahtumat</vt:lpstr>
      <vt:lpstr>tuloslaskelma</vt:lpstr>
      <vt:lpstr>tase VASTAAVAA</vt:lpstr>
      <vt:lpstr>tase VASTATTAVAA</vt:lpstr>
      <vt:lpstr>tunnusluvut vastauspohja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Rakkolainen,Teppo</dc:creator>
  <cp:lastModifiedBy>Teppo Rakkolainen</cp:lastModifiedBy>
  <dcterms:created xsi:type="dcterms:W3CDTF">2023-04-03T13:55:12Z</dcterms:created>
  <dcterms:modified xsi:type="dcterms:W3CDTF">2024-06-04T09:29:10Z</dcterms:modified>
</cp:coreProperties>
</file>