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uef-my.sharepoint.com/personal/pakoso_uef_fi/Documents/Documents/Konsultointi/STM/"/>
    </mc:Choice>
  </mc:AlternateContent>
  <xr:revisionPtr revIDLastSave="28" documentId="8_{625668D1-092C-4D5A-AE57-82CDBDB4A3EC}" xr6:coauthVersionLast="47" xr6:coauthVersionMax="47" xr10:uidLastSave="{8FC4D5AC-87B8-4E9D-80FB-06381E01D833}"/>
  <bookViews>
    <workbookView xWindow="-120" yWindow="-120" windowWidth="29040" windowHeight="15720" xr2:uid="{ABDC87A6-E17B-407E-87B0-1B2684F27789}"/>
  </bookViews>
  <sheets>
    <sheet name="kysymys" sheetId="6" r:id="rId1"/>
    <sheet name="tapahtumat" sheetId="1" r:id="rId2"/>
    <sheet name="tuloslaskelma" sheetId="2" r:id="rId3"/>
    <sheet name="tase VASTAAVAA" sheetId="3" r:id="rId4"/>
    <sheet name="tase VASTATTAVAA" sheetId="4" r:id="rId5"/>
    <sheet name="tunnusluvut vastauspohj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D27" i="4"/>
  <c r="D21" i="4"/>
  <c r="D30" i="2"/>
  <c r="D19" i="2"/>
  <c r="D13" i="2"/>
  <c r="D22" i="2" l="1"/>
  <c r="D24" i="2" s="1"/>
  <c r="D34" i="2" s="1"/>
  <c r="D37" i="2" s="1"/>
  <c r="D15" i="3"/>
  <c r="D31" i="3"/>
  <c r="D22" i="3"/>
  <c r="C30" i="4"/>
  <c r="D28" i="4"/>
  <c r="D13" i="4"/>
  <c r="D34" i="3"/>
  <c r="C36" i="3" l="1"/>
  <c r="C31" i="4" s="1"/>
  <c r="D15" i="4"/>
  <c r="D11" i="3"/>
</calcChain>
</file>

<file path=xl/sharedStrings.xml><?xml version="1.0" encoding="utf-8"?>
<sst xmlns="http://schemas.openxmlformats.org/spreadsheetml/2006/main" count="157" uniqueCount="130">
  <si>
    <t>Tilikauden voitto</t>
  </si>
  <si>
    <t>Tuloslaskelma ja tase</t>
  </si>
  <si>
    <t>Tuloslaskelma</t>
  </si>
  <si>
    <t>Viennin numero</t>
  </si>
  <si>
    <t>Tilisaldot ennen vientejä</t>
  </si>
  <si>
    <t>Vakuutusmaksutulo</t>
  </si>
  <si>
    <t>Sijoitustoiminnan tuotot</t>
  </si>
  <si>
    <t>Vakuutusmaksuvastuun muutos</t>
  </si>
  <si>
    <t>Liikekulut</t>
  </si>
  <si>
    <t>Sijoitustoiminnan kulut</t>
  </si>
  <si>
    <t>Muut tuotot</t>
  </si>
  <si>
    <t>Muut kulut</t>
  </si>
  <si>
    <t>Voitto ennen tilinpäätössiirtoja ja veroja</t>
  </si>
  <si>
    <t>Tilikauden ja aikaisempien tilikausien verot</t>
  </si>
  <si>
    <t>Tase</t>
  </si>
  <si>
    <t>VASTAAVAA</t>
  </si>
  <si>
    <t>Aineettomat hyödykkeet</t>
  </si>
  <si>
    <t xml:space="preserve">    Aineettomat oikeudet</t>
  </si>
  <si>
    <t>Sijoitukset</t>
  </si>
  <si>
    <t xml:space="preserve">     Kiinteistöt ja kiinteistöosakkeet</t>
  </si>
  <si>
    <t xml:space="preserve">     Lainasaamiset saman konsernin yrityksiltä</t>
  </si>
  <si>
    <t xml:space="preserve">    Osakkeet ja osuudet</t>
  </si>
  <si>
    <t xml:space="preserve">    Rahoitusmarkkinavälineet</t>
  </si>
  <si>
    <t xml:space="preserve">    Muut lainasaamiset</t>
  </si>
  <si>
    <t xml:space="preserve">    Talletukset</t>
  </si>
  <si>
    <t xml:space="preserve">    Muut sijoitukset</t>
  </si>
  <si>
    <t>Saamiset</t>
  </si>
  <si>
    <t>Ensivakuutustoiminnasta</t>
  </si>
  <si>
    <t xml:space="preserve">     Vakuutuksenottajilta</t>
  </si>
  <si>
    <t>Muut saamiset</t>
  </si>
  <si>
    <t>Rahat ja pankkisaamiset</t>
  </si>
  <si>
    <t>Muu omaisuus</t>
  </si>
  <si>
    <t>Siirtosaamiset</t>
  </si>
  <si>
    <t>Vastaavaa yhteensä</t>
  </si>
  <si>
    <t>Aineelliset hyödykkeet</t>
  </si>
  <si>
    <t xml:space="preserve">   Koneet ja kalusto</t>
  </si>
  <si>
    <t xml:space="preserve">    Korot ja vuokrat</t>
  </si>
  <si>
    <t xml:space="preserve">    Muut siirtosaamiset</t>
  </si>
  <si>
    <t>Oma pääoma</t>
  </si>
  <si>
    <t xml:space="preserve">     Osakepääoma</t>
  </si>
  <si>
    <t>Tapahtumat</t>
  </si>
  <si>
    <t xml:space="preserve">     Muut rahastot</t>
  </si>
  <si>
    <t xml:space="preserve">     Tilikauden tulos</t>
  </si>
  <si>
    <t>Tilinpäätössiirtojen kertymä</t>
  </si>
  <si>
    <t xml:space="preserve">    Poistoero</t>
  </si>
  <si>
    <t>Vakuutustekninen vastuuvelka</t>
  </si>
  <si>
    <t>Velat</t>
  </si>
  <si>
    <t>Siirtovelat</t>
  </si>
  <si>
    <t xml:space="preserve">      Ensivakuutustoiminnasta</t>
  </si>
  <si>
    <t xml:space="preserve">      Muut velat</t>
  </si>
  <si>
    <t xml:space="preserve">    Kiinnelainasaamiset</t>
  </si>
  <si>
    <t xml:space="preserve">     Kiinteistösijoitukset</t>
  </si>
  <si>
    <t>nro</t>
  </si>
  <si>
    <t>kuvaus</t>
  </si>
  <si>
    <t>määrä</t>
  </si>
  <si>
    <t>Pakolliset varaukset</t>
  </si>
  <si>
    <t>Vastattavaa yhteensä</t>
  </si>
  <si>
    <t>Merkitse tähän kohdan (a) vientien vaikutus</t>
  </si>
  <si>
    <t>Tilinpäätössiirrot (poistoeron muutos)</t>
  </si>
  <si>
    <r>
      <t xml:space="preserve"> ( b ) Täydennä tuloslaskelma ja tase kohdan (a) kirjausten perusteella </t>
    </r>
    <r>
      <rPr>
        <b/>
        <i/>
        <sz val="11"/>
        <color theme="1"/>
        <rFont val="Calibri"/>
        <family val="2"/>
        <scheme val="minor"/>
      </rPr>
      <t>vastauspohjaan</t>
    </r>
    <r>
      <rPr>
        <i/>
        <sz val="11"/>
        <color theme="1"/>
        <rFont val="Calibri"/>
        <family val="2"/>
        <scheme val="minor"/>
      </rPr>
      <t>.</t>
    </r>
  </si>
  <si>
    <t xml:space="preserve">         Vastauspohjaan kirjataan tuloslaskelman tai taseen erän kohdalle viennin tai vientien vaikutus ko. erään euroina sekä ko. erän viennin jälkeinen määrä ja viennin numero.</t>
  </si>
  <si>
    <t>Maksimipisteet kohdista (a) ja (b) edellyttävät kaikkien kohdissa pyydettyjen tietojen täyttämistä vastauspohjiin.</t>
  </si>
  <si>
    <t>PER (Debet)</t>
  </si>
  <si>
    <t>AN (Kredit)</t>
  </si>
  <si>
    <t xml:space="preserve">        Vastauspohjaan kirjataan kirjattava euromäärä (sarake "Rahamäärä EUR") sekä mille tileille se kirjataan (Sarakkeet "PER (Debet)" ja "AN (Kredit)") ja vaikuttaako vienti tuloslaskelmaan ja taseeseen vai vain taseeseen (tase/tuloslaskelma, tuloslaskelma/tase tai tase/tase).</t>
  </si>
  <si>
    <t xml:space="preserve"> ( c ) Esitä tilinpäätöstietojen perusteella seuraavat Finanssivalvonnan määräysten mukaiset tunnusluvut ja niiden erittelyt:</t>
  </si>
  <si>
    <t>Vastaus tehtävän c)-kohtaan</t>
  </si>
  <si>
    <t>Vahinkoyhtiön sijoitusten käypien arvojen ja taseen kirjanpitoarvojen väliset arvostuserot ovat (ennen seuraavia kirjauksia) yhteensä 8 000 milj. euroa.</t>
  </si>
  <si>
    <t>Vahinkoyhtiön (osakeyhtiö) hallitus ehdottaa, että koko tilikauden voitto jaetaan osinkoina.</t>
  </si>
  <si>
    <t>Kun tehtävänannossa käytetään sanaa 'yhtiö', tarkoitetaan vahinkoyhtiötä, jonka tilinpäätöstä ollaan laatimassa.</t>
  </si>
  <si>
    <t xml:space="preserve">Vahinkosuhde, ennen jälleenvakuuttajan osuutta </t>
  </si>
  <si>
    <t xml:space="preserve">Vahinkosuhde, jälleenvakuuttajan osuuden jälkeen </t>
  </si>
  <si>
    <t>Liikekulusuhde, ennen jälleenvakuuttajan osuutta</t>
  </si>
  <si>
    <t>Yhdistetty kulusuhde, ennen jälleenvakuuttajan osuutta</t>
  </si>
  <si>
    <t>Liikevaihto</t>
  </si>
  <si>
    <t xml:space="preserve">Liikekulusuhde, jälleenvakuuttajan osuuden jälkeen </t>
  </si>
  <si>
    <t xml:space="preserve">Yhdistetty kulusuhde, jälleenvakuuttajan osuuden jälkeen </t>
  </si>
  <si>
    <r>
      <t xml:space="preserve">Tunnusluvut ja erittely kirjoitetaan tentin yhteydessä jaettavalle </t>
    </r>
    <r>
      <rPr>
        <b/>
        <i/>
        <sz val="11"/>
        <color theme="1"/>
        <rFont val="Calibri"/>
        <family val="2"/>
        <scheme val="minor"/>
      </rPr>
      <t>erilliselle vastauspaperille</t>
    </r>
  </si>
  <si>
    <t>Laske tähän tuloslaskelma 1.1.-31.12.2024 kokonaisuudessaan</t>
  </si>
  <si>
    <t>Laske tähän tase 31.12.2024 kokonaisuudessaan</t>
  </si>
  <si>
    <t>Tase 30.12.2024</t>
  </si>
  <si>
    <t>Laske tähän tase 1.1.-31.12.2024 kokonaisuudessaan</t>
  </si>
  <si>
    <t>Vakuutustekninen laskelma, Vahinkovakuutus</t>
  </si>
  <si>
    <t>Jälleenvakuuttajien osuus</t>
  </si>
  <si>
    <t>Vakuutusmaksutuotot yhteensä</t>
  </si>
  <si>
    <t>Maksetut korvaukset</t>
  </si>
  <si>
    <t>Korvausvastuun muutos</t>
  </si>
  <si>
    <t>Korvauskulut yhteensä</t>
  </si>
  <si>
    <t>Vakuutustekninen kate ennen tasoitusmäärän muutosta</t>
  </si>
  <si>
    <t>Tasoitusmäärän muutos</t>
  </si>
  <si>
    <t>Vakuutustekninen kate</t>
  </si>
  <si>
    <t>Sijoitusten arvonkorotus</t>
  </si>
  <si>
    <t>Sijoitusten arvonkorotusten oikaisu</t>
  </si>
  <si>
    <t>Sijoitustoiminnan nettotuotto</t>
  </si>
  <si>
    <t>Arvonkorotusrahasto</t>
  </si>
  <si>
    <t>Vakuutusmaksuvastuu</t>
  </si>
  <si>
    <t>Korvausvastuu</t>
  </si>
  <si>
    <t>Tasoitusmäärä</t>
  </si>
  <si>
    <t>Liikearvo</t>
  </si>
  <si>
    <t>Laskennalliset verovelat</t>
  </si>
  <si>
    <t>Laskennalliset verosaamiset</t>
  </si>
  <si>
    <r>
      <t xml:space="preserve"> ( a ) Tee kuvattujen 12 tilikauden tapahtuman osalta tarvittavat kirjaukset </t>
    </r>
    <r>
      <rPr>
        <b/>
        <i/>
        <sz val="11"/>
        <color theme="1"/>
        <rFont val="Calibri"/>
        <family val="2"/>
        <scheme val="minor"/>
      </rPr>
      <t>vastauspohjaan</t>
    </r>
    <r>
      <rPr>
        <i/>
        <sz val="11"/>
        <color theme="1"/>
        <rFont val="Calibri"/>
        <family val="2"/>
        <scheme val="minor"/>
      </rPr>
      <t>. Käytä kirjauksissa esitäytetyn tuloslaskelman ja taseen tilejä, joita voit tarvittaessa täydentää.</t>
    </r>
  </si>
  <si>
    <t>Tehtävänannossa kuvatut 12 tapahtumaa ovat kuitenkin vielä kirjaamatta kirjanpitoon (on mahdollista, että kaikista tapahtumista ei aiheudu kirjauksia).</t>
  </si>
  <si>
    <t xml:space="preserve">Vahinkovakuutusyhtiö on tekemässä tilinpäätöstä. Tehtävänannossa on annettu esitäytetyt vahinkoyhtiön tuloslaskelma ja tase. </t>
  </si>
  <si>
    <t>Edellisessä tilinpäätöksessä on havaittu virhe korvausvastuun kirjaamisessa (ennen jälleenvakuuttajan osuutta). Korvausvastuu on kirjattu 45.000 € liian suurena. Tee vienti, jos se on kirjanpitosäännösten mukaan tarpeen tehdä</t>
  </si>
  <si>
    <t>Tilikauden aikana kertyneitä lomapalkkoja ei olla merkitty kirjanpitoon. Lomapalkkojen kokonaismäärä on 170.000 €. Tee niihin liittyvät kirjaukset kirjanpitoon</t>
  </si>
  <si>
    <t>Pääkonttorin kalusteiden poistoja ei ole merkitty kirjanpitoon. Niiden yhteismäärä on 16.000 €. Tee kirjaus kirjapitoon</t>
  </si>
  <si>
    <t>Yhtiö on maksanut pankkitililtä ensivakuutuksen korvauksia 450.000 € ajalta 1.1. – 31.12.2024. Viime tilinpäätöksessä aikaisempina vuosina sattuneisiin vahinkoihin tehtyä tunnettujen vahinkojen varausta on jäljellä 100.000 €, joka puretaan nyt. Omaisuusvakuutuskorvausosastolla on ollut ruuhkaa, minkä johdosta joudutaan maksamaan myös viivästyskorkoja 12.000 €. Tähän liittyvää varausta ei olla merkitty taseeseen.</t>
  </si>
  <si>
    <t>Kirjaa Yhtiön asiakkaiden (ajanjaksona 1.1.-31.12.2024) pankkitilille maksamat verottomat lakisääteisen tapaturmavakuutuksen vakuutusmaksut 87.400 € ja verolliset ensivakuutuksen maksut 600.000 €. Nämä tapahtumat eivät aiheuta muutosta saamisiin ensivakuutustoiminnasta.</t>
  </si>
  <si>
    <t>Kirjaa vakuutusmaksuvastuun lisäys ennen jälleenvakuuttajan osuutta 30.000 €. Tunnettujen vahinkojen korvausvastuun lisäys ennen jälleenvakuuttajan osuutta on 200.000 €.</t>
  </si>
  <si>
    <t>Yhtiö oli aiemmin sijoittanut likvidejä varojaan pörssiosakkeisiin. Kirjaa kyseisten pörssiosakkeiden 11.000 €  toteutettu myynti kirjanpitoon. Osakkeiden kirjanpitoarvo on 10.000 € ja alkuperäinen (ja samalla verotuksen) hankintahinta on 11.000 €. Myynnistä saadut rahat yhtiö sijoittaa samana pankkipäivänä yritystodistuksiin. Lisäksi Vahinkovakuutusyhtiö tekee 20.000 € yli yön -talletuksen.</t>
  </si>
  <si>
    <t>Liikearvon testauksessa havaittiin, että taseeseen merkitty liikearvon määrä on 250.000 € korkeampi kuin sen käypä arvo. Tee tähän liittyvä vienti, jos se on kirjanpitosäännösten mukaan tarpeen tehdä.</t>
  </si>
  <si>
    <t>Yhtiö on tietosuojan järjestämisessä havaittujen puutteiden johdosta todennäköisesti saamassa tietosuojaviranomaisilta sakkoja. Yhtiön arvio julkisuudessa olleiden tietojen pohjalta on, että mahdollisen sakon suuruus voisi olla 100 000 €.</t>
  </si>
  <si>
    <t>Yhtiön vuoden 2023 kannustepalkkioon vaikuttavat lopulliset tiedot on saatu ja kannustepalkkion kokonaismäärä on 200 000 €, joka on maksettu joulukuussa 2024. Kyseistä määrää ei ole jaksotettu taseeseen.</t>
  </si>
  <si>
    <t>Maksetaan Yhtiön jälleenvakuuttajalleen lähettämä (menevän jälleenvakuutuksen) tilityslaskelma ja merkitään se kirjanpitoon: Vakuutusmaksut 8.000 € Palkkiot 800 € Korvaukset 5.000 €. Viime tilinpäätöksen jälleenvakuuttajan osuutta vakuutusmaksuvastuusta puretaan 4.000 € ja jälleenvakuuttajan osuutta korvausvastuusta puretaan 1.000 €. Edellä palkkioilla tarkoitetaan jälleenvakuuttajan ensivakuuttajalle maksamia palkkioita.</t>
  </si>
  <si>
    <t>Tilikauden aikana alkaneiden vakuutuskausien vielä laskuttamatta olevia vakuutusmaksuja oli veloittamatta 80.000 €. Vakuutusmaksuveron osuus on 10.000 €. (Huomaa, että kohdan 2 kirjaus ei tässä tehtävässä vaikuta veloittamatta olevaan 80.000 € määrään).</t>
  </si>
  <si>
    <t>NIMI:</t>
  </si>
  <si>
    <t>Oikeasta vastauksesta:</t>
  </si>
  <si>
    <t>Tehtävän (a)- ja (b)-kohdat sisälsivät 21 vientiä, jotka tuli viedä tuloslaskelmaan ja taseelle.</t>
  </si>
  <si>
    <t>Näiden vientien vaikutusten tuloslaskelmaan summa oli 2,003 milj. euroa ja vaikutusten taseeseen summa oli 0,83 milj.euroa.</t>
  </si>
  <si>
    <t>Tilikauden voitto ennen vientejä oli 620t. euroa ja vientien jälkeen 143t euroa.</t>
  </si>
  <si>
    <t>Taseen loppusumma ennen vientejä oli 7,760 milj.euroa ja vientien jälkeen 7,698 milj.euroa.</t>
  </si>
  <si>
    <t>Tehtävän (c)-kohdassa tuli (a)- ja (b)-kohtien tietojen perusteella esittää Finanssivalvonnan määräysten mukaiset tunnusluvut ja niiden erittelyt:</t>
  </si>
  <si>
    <t>Vahinkosuhde, ennen jälleenvakuuttajan osuutta 73%</t>
  </si>
  <si>
    <t>Vahinkosuhde, jälleenvakuuttajan osuuden jälkeen 70%</t>
  </si>
  <si>
    <t>Liikekulusuhde, ennen jälleenvakuuttajan osuutta 37%</t>
  </si>
  <si>
    <t>Liikekulusuhde, jälleenvakuuttajan osuuden jälkeen 36%</t>
  </si>
  <si>
    <t>Yhdistetty kulusuhde, ennen jälleenvakuuttajan osuutta 110%</t>
  </si>
  <si>
    <t>Yhdistetty kulusuhde, jälleenvakuuttajan osuuden jälkeen 106%</t>
  </si>
  <si>
    <t>Liikevaihto 2 866 400 euroa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</si>
</sst>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3" fillId="0" borderId="0" xfId="0" applyFont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0" fillId="0" borderId="1" xfId="0" applyNumberFormat="1" applyBorder="1"/>
    <xf numFmtId="0" fontId="1" fillId="0" borderId="0" xfId="0" applyFont="1"/>
    <xf numFmtId="0" fontId="2" fillId="0" borderId="1" xfId="0" applyFont="1" applyBorder="1"/>
    <xf numFmtId="0" fontId="0" fillId="0" borderId="1" xfId="0" quotePrefix="1" applyBorder="1"/>
    <xf numFmtId="0" fontId="0" fillId="0" borderId="0" xfId="0" quotePrefix="1"/>
    <xf numFmtId="0" fontId="0" fillId="0" borderId="1" xfId="0" applyBorder="1" applyAlignment="1">
      <alignment vertical="top" wrapText="1"/>
    </xf>
    <xf numFmtId="0" fontId="3" fillId="0" borderId="0" xfId="0" quotePrefix="1" applyFont="1"/>
    <xf numFmtId="0" fontId="3" fillId="0" borderId="0" xfId="0" quotePrefix="1" applyFont="1" applyAlignment="1">
      <alignment vertical="top" wrapText="1"/>
    </xf>
    <xf numFmtId="0" fontId="5" fillId="0" borderId="0" xfId="0" applyFont="1"/>
    <xf numFmtId="164" fontId="0" fillId="2" borderId="1" xfId="0" applyNumberFormat="1" applyFill="1" applyBorder="1"/>
    <xf numFmtId="0" fontId="0" fillId="2" borderId="1" xfId="0" applyFill="1" applyBorder="1"/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4" fontId="0" fillId="2" borderId="2" xfId="0" applyNumberFormat="1" applyFill="1" applyBorder="1"/>
    <xf numFmtId="0" fontId="0" fillId="0" borderId="2" xfId="0" quotePrefix="1" applyBorder="1"/>
    <xf numFmtId="164" fontId="0" fillId="0" borderId="2" xfId="0" applyNumberFormat="1" applyBorder="1"/>
    <xf numFmtId="0" fontId="0" fillId="0" borderId="3" xfId="0" applyBorder="1" applyAlignment="1">
      <alignment horizontal="left" indent="1"/>
    </xf>
    <xf numFmtId="164" fontId="0" fillId="0" borderId="3" xfId="0" applyNumberFormat="1" applyBorder="1"/>
    <xf numFmtId="164" fontId="0" fillId="2" borderId="4" xfId="0" applyNumberFormat="1" applyFill="1" applyBorder="1"/>
    <xf numFmtId="0" fontId="0" fillId="0" borderId="4" xfId="0" quotePrefix="1" applyBorder="1"/>
    <xf numFmtId="164" fontId="0" fillId="0" borderId="4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left"/>
    </xf>
    <xf numFmtId="164" fontId="6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5" xfId="0" applyBorder="1"/>
    <xf numFmtId="0" fontId="0" fillId="2" borderId="0" xfId="0" quotePrefix="1" applyFill="1"/>
    <xf numFmtId="0" fontId="0" fillId="2" borderId="0" xfId="0" applyFill="1"/>
    <xf numFmtId="0" fontId="2" fillId="0" borderId="6" xfId="0" applyFont="1" applyBorder="1"/>
    <xf numFmtId="0" fontId="0" fillId="0" borderId="6" xfId="0" applyBorder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indent="4"/>
    </xf>
    <xf numFmtId="0" fontId="0" fillId="0" borderId="0" xfId="0"/>
    <xf numFmtId="0" fontId="3" fillId="0" borderId="0" xfId="0" quotePrefix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2FE3-1F40-46AE-8314-BC54EFF3ADE3}">
  <dimension ref="B2:C47"/>
  <sheetViews>
    <sheetView tabSelected="1" topLeftCell="B15" zoomScale="130" zoomScaleNormal="130" workbookViewId="0">
      <selection activeCell="B36" sqref="B36"/>
    </sheetView>
  </sheetViews>
  <sheetFormatPr defaultRowHeight="15" x14ac:dyDescent="0.25"/>
  <cols>
    <col min="2" max="2" width="166.85546875" customWidth="1"/>
  </cols>
  <sheetData>
    <row r="2" spans="2:2" x14ac:dyDescent="0.25">
      <c r="B2" s="5" t="s">
        <v>103</v>
      </c>
    </row>
    <row r="3" spans="2:2" x14ac:dyDescent="0.25">
      <c r="B3" s="17" t="s">
        <v>67</v>
      </c>
    </row>
    <row r="4" spans="2:2" x14ac:dyDescent="0.25">
      <c r="B4" s="5" t="s">
        <v>68</v>
      </c>
    </row>
    <row r="5" spans="2:2" x14ac:dyDescent="0.25">
      <c r="B5" s="5" t="s">
        <v>102</v>
      </c>
    </row>
    <row r="6" spans="2:2" x14ac:dyDescent="0.25">
      <c r="B6" s="17" t="s">
        <v>69</v>
      </c>
    </row>
    <row r="7" spans="2:2" x14ac:dyDescent="0.25">
      <c r="B7" s="15" t="s">
        <v>101</v>
      </c>
    </row>
    <row r="8" spans="2:2" ht="28.5" customHeight="1" x14ac:dyDescent="0.25">
      <c r="B8" s="16" t="s">
        <v>64</v>
      </c>
    </row>
    <row r="9" spans="2:2" x14ac:dyDescent="0.25">
      <c r="B9" s="15" t="s">
        <v>59</v>
      </c>
    </row>
    <row r="10" spans="2:2" x14ac:dyDescent="0.25">
      <c r="B10" s="15" t="s">
        <v>60</v>
      </c>
    </row>
    <row r="11" spans="2:2" x14ac:dyDescent="0.25">
      <c r="B11" s="15" t="s">
        <v>61</v>
      </c>
    </row>
    <row r="12" spans="2:2" x14ac:dyDescent="0.25">
      <c r="B12" s="15" t="s">
        <v>65</v>
      </c>
    </row>
    <row r="13" spans="2:2" x14ac:dyDescent="0.25">
      <c r="B13" s="20" t="s">
        <v>70</v>
      </c>
    </row>
    <row r="14" spans="2:2" x14ac:dyDescent="0.25">
      <c r="B14" s="20" t="s">
        <v>71</v>
      </c>
    </row>
    <row r="15" spans="2:2" x14ac:dyDescent="0.25">
      <c r="B15" s="20" t="s">
        <v>72</v>
      </c>
    </row>
    <row r="16" spans="2:2" x14ac:dyDescent="0.25">
      <c r="B16" s="20" t="s">
        <v>75</v>
      </c>
    </row>
    <row r="17" spans="2:3" x14ac:dyDescent="0.25">
      <c r="B17" s="20" t="s">
        <v>73</v>
      </c>
    </row>
    <row r="18" spans="2:3" x14ac:dyDescent="0.25">
      <c r="B18" s="20" t="s">
        <v>76</v>
      </c>
    </row>
    <row r="19" spans="2:3" x14ac:dyDescent="0.25">
      <c r="B19" s="20" t="s">
        <v>74</v>
      </c>
    </row>
    <row r="20" spans="2:3" x14ac:dyDescent="0.25">
      <c r="B20" s="21" t="s">
        <v>77</v>
      </c>
    </row>
    <row r="23" spans="2:3" x14ac:dyDescent="0.25">
      <c r="B23" s="50" t="s">
        <v>117</v>
      </c>
    </row>
    <row r="24" spans="2:3" x14ac:dyDescent="0.25">
      <c r="B24" s="50" t="s">
        <v>118</v>
      </c>
    </row>
    <row r="25" spans="2:3" x14ac:dyDescent="0.25">
      <c r="B25" s="50" t="s">
        <v>119</v>
      </c>
    </row>
    <row r="26" spans="2:3" x14ac:dyDescent="0.25">
      <c r="B26" s="50" t="s">
        <v>120</v>
      </c>
    </row>
    <row r="27" spans="2:3" x14ac:dyDescent="0.25">
      <c r="B27" s="50" t="s">
        <v>121</v>
      </c>
    </row>
    <row r="28" spans="2:3" x14ac:dyDescent="0.25">
      <c r="B28" s="50" t="s">
        <v>122</v>
      </c>
    </row>
    <row r="29" spans="2:3" x14ac:dyDescent="0.25">
      <c r="B29" s="47" t="s">
        <v>123</v>
      </c>
      <c r="C29" s="48"/>
    </row>
    <row r="30" spans="2:3" x14ac:dyDescent="0.25">
      <c r="B30" s="47" t="s">
        <v>124</v>
      </c>
      <c r="C30" s="48"/>
    </row>
    <row r="31" spans="2:3" x14ac:dyDescent="0.25">
      <c r="B31" s="47" t="s">
        <v>125</v>
      </c>
      <c r="C31" s="48"/>
    </row>
    <row r="32" spans="2:3" x14ac:dyDescent="0.25">
      <c r="B32" s="47" t="s">
        <v>126</v>
      </c>
      <c r="C32" s="48"/>
    </row>
    <row r="33" spans="2:3" x14ac:dyDescent="0.25">
      <c r="B33" s="47" t="s">
        <v>127</v>
      </c>
      <c r="C33" s="48"/>
    </row>
    <row r="34" spans="2:3" x14ac:dyDescent="0.25">
      <c r="B34" s="47" t="s">
        <v>128</v>
      </c>
      <c r="C34" s="48"/>
    </row>
    <row r="35" spans="2:3" x14ac:dyDescent="0.25">
      <c r="B35" s="47" t="s">
        <v>129</v>
      </c>
      <c r="C35" s="48"/>
    </row>
    <row r="36" spans="2:3" x14ac:dyDescent="0.25">
      <c r="B36" s="22"/>
      <c r="C36" s="48"/>
    </row>
    <row r="37" spans="2:3" x14ac:dyDescent="0.25">
      <c r="B37" s="22"/>
      <c r="C37" s="48"/>
    </row>
    <row r="38" spans="2:3" x14ac:dyDescent="0.25">
      <c r="C38" s="48"/>
    </row>
    <row r="39" spans="2:3" x14ac:dyDescent="0.25">
      <c r="B39" s="22"/>
      <c r="C39" s="48"/>
    </row>
    <row r="40" spans="2:3" x14ac:dyDescent="0.25">
      <c r="B40" s="22"/>
      <c r="C40" s="48"/>
    </row>
    <row r="41" spans="2:3" x14ac:dyDescent="0.25">
      <c r="C41" s="48"/>
    </row>
    <row r="42" spans="2:3" x14ac:dyDescent="0.25">
      <c r="B42" s="22"/>
      <c r="C42" s="48"/>
    </row>
    <row r="43" spans="2:3" x14ac:dyDescent="0.25">
      <c r="B43" s="22"/>
      <c r="C43" s="48"/>
    </row>
    <row r="44" spans="2:3" x14ac:dyDescent="0.25">
      <c r="C44" s="48"/>
    </row>
    <row r="45" spans="2:3" x14ac:dyDescent="0.25">
      <c r="B45" s="22"/>
      <c r="C45" s="48"/>
    </row>
    <row r="46" spans="2:3" x14ac:dyDescent="0.25">
      <c r="B46" s="22"/>
      <c r="C46" s="48"/>
    </row>
    <row r="47" spans="2:3" x14ac:dyDescent="0.25">
      <c r="C47" s="4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C0623-3D97-476E-8276-79298525F175}">
  <dimension ref="A1:G29"/>
  <sheetViews>
    <sheetView topLeftCell="A7" zoomScale="115" zoomScaleNormal="115" workbookViewId="0"/>
  </sheetViews>
  <sheetFormatPr defaultRowHeight="15" x14ac:dyDescent="0.25"/>
  <cols>
    <col min="2" max="2" width="60.42578125" customWidth="1"/>
    <col min="3" max="3" width="17.7109375" customWidth="1"/>
    <col min="4" max="4" width="31.7109375" customWidth="1"/>
    <col min="5" max="5" width="30.42578125" customWidth="1"/>
    <col min="6" max="7" width="10.85546875" customWidth="1"/>
  </cols>
  <sheetData>
    <row r="1" spans="1:6" ht="15.75" thickBot="1" x14ac:dyDescent="0.3">
      <c r="B1" s="44" t="s">
        <v>116</v>
      </c>
    </row>
    <row r="3" spans="1:6" x14ac:dyDescent="0.25">
      <c r="A3" s="2" t="s">
        <v>40</v>
      </c>
      <c r="D3" s="6"/>
      <c r="E3" s="6"/>
    </row>
    <row r="4" spans="1:6" x14ac:dyDescent="0.25">
      <c r="A4" s="2"/>
    </row>
    <row r="5" spans="1:6" x14ac:dyDescent="0.25">
      <c r="A5" s="11" t="s">
        <v>52</v>
      </c>
      <c r="B5" s="11" t="s">
        <v>53</v>
      </c>
      <c r="C5" s="11" t="s">
        <v>54</v>
      </c>
      <c r="D5" s="11" t="s">
        <v>62</v>
      </c>
      <c r="E5" s="11" t="s">
        <v>63</v>
      </c>
      <c r="F5" s="11"/>
    </row>
    <row r="6" spans="1:6" ht="120" x14ac:dyDescent="0.25">
      <c r="A6" s="3">
        <v>1</v>
      </c>
      <c r="B6" s="14" t="s">
        <v>107</v>
      </c>
      <c r="C6" s="9"/>
      <c r="D6" s="19"/>
      <c r="E6" s="19"/>
      <c r="F6" s="3"/>
    </row>
    <row r="7" spans="1:6" ht="75" x14ac:dyDescent="0.25">
      <c r="A7" s="3">
        <v>2</v>
      </c>
      <c r="B7" s="14" t="s">
        <v>108</v>
      </c>
      <c r="C7" s="9"/>
      <c r="D7" s="19"/>
      <c r="E7" s="19"/>
      <c r="F7" s="3"/>
    </row>
    <row r="8" spans="1:6" ht="120" x14ac:dyDescent="0.25">
      <c r="A8" s="3">
        <v>3</v>
      </c>
      <c r="B8" s="14" t="s">
        <v>114</v>
      </c>
      <c r="C8" s="9"/>
      <c r="D8" s="19"/>
      <c r="E8" s="19"/>
      <c r="F8" s="3"/>
    </row>
    <row r="9" spans="1:6" ht="45" x14ac:dyDescent="0.25">
      <c r="A9" s="3">
        <v>4</v>
      </c>
      <c r="B9" s="14" t="s">
        <v>109</v>
      </c>
      <c r="C9" s="9"/>
      <c r="D9" s="19"/>
      <c r="E9" s="19"/>
      <c r="F9" s="3"/>
    </row>
    <row r="10" spans="1:6" ht="75" x14ac:dyDescent="0.25">
      <c r="A10" s="3">
        <v>5</v>
      </c>
      <c r="B10" s="14" t="s">
        <v>115</v>
      </c>
      <c r="C10" s="9"/>
      <c r="D10" s="19"/>
      <c r="E10" s="39"/>
      <c r="F10" s="3"/>
    </row>
    <row r="11" spans="1:6" ht="105" x14ac:dyDescent="0.25">
      <c r="A11" s="3">
        <v>6</v>
      </c>
      <c r="B11" s="14" t="s">
        <v>110</v>
      </c>
      <c r="C11" s="9"/>
      <c r="D11" s="19"/>
      <c r="E11" s="19"/>
      <c r="F11" s="3"/>
    </row>
    <row r="12" spans="1:6" ht="30" x14ac:dyDescent="0.25">
      <c r="A12" s="3">
        <v>7</v>
      </c>
      <c r="B12" s="14" t="s">
        <v>106</v>
      </c>
      <c r="C12" s="9"/>
      <c r="D12" s="19"/>
      <c r="E12" s="19"/>
      <c r="F12" s="3"/>
    </row>
    <row r="13" spans="1:6" ht="45" x14ac:dyDescent="0.25">
      <c r="A13" s="3">
        <v>8</v>
      </c>
      <c r="B13" s="14" t="s">
        <v>105</v>
      </c>
      <c r="C13" s="9"/>
      <c r="D13" s="19"/>
      <c r="E13" s="19"/>
      <c r="F13" s="3"/>
    </row>
    <row r="14" spans="1:6" ht="60" x14ac:dyDescent="0.25">
      <c r="A14" s="3">
        <v>9</v>
      </c>
      <c r="B14" s="14" t="s">
        <v>104</v>
      </c>
      <c r="C14" s="9"/>
      <c r="D14" s="38"/>
      <c r="E14" s="38"/>
      <c r="F14" s="3"/>
    </row>
    <row r="15" spans="1:6" ht="60" x14ac:dyDescent="0.25">
      <c r="A15" s="3">
        <v>10</v>
      </c>
      <c r="B15" s="14" t="s">
        <v>111</v>
      </c>
      <c r="C15" s="9"/>
      <c r="D15" s="19"/>
      <c r="E15" s="19"/>
      <c r="F15" s="3"/>
    </row>
    <row r="16" spans="1:6" ht="60" x14ac:dyDescent="0.25">
      <c r="A16" s="3">
        <v>11</v>
      </c>
      <c r="B16" s="40" t="s">
        <v>112</v>
      </c>
      <c r="C16" s="9"/>
      <c r="D16" s="19"/>
      <c r="E16" s="19"/>
      <c r="F16" s="3"/>
    </row>
    <row r="17" spans="1:7" ht="60" x14ac:dyDescent="0.25">
      <c r="A17" s="3">
        <v>12</v>
      </c>
      <c r="B17" s="40" t="s">
        <v>113</v>
      </c>
      <c r="C17" s="9"/>
      <c r="D17" s="19"/>
      <c r="E17" s="19"/>
      <c r="F17" s="3"/>
    </row>
    <row r="18" spans="1:7" x14ac:dyDescent="0.25">
      <c r="B18" s="1"/>
      <c r="C18" s="6"/>
      <c r="D18" s="42"/>
      <c r="E18" s="42"/>
      <c r="F18" s="13"/>
      <c r="G18" s="13"/>
    </row>
    <row r="19" spans="1:7" x14ac:dyDescent="0.25">
      <c r="B19" s="1"/>
      <c r="C19" s="6"/>
      <c r="D19" s="43"/>
      <c r="E19" s="43"/>
      <c r="G19" s="41"/>
    </row>
    <row r="20" spans="1:7" x14ac:dyDescent="0.25">
      <c r="B20" s="1"/>
      <c r="C20" s="6"/>
      <c r="D20" s="43"/>
      <c r="E20" s="43"/>
      <c r="G20" s="41"/>
    </row>
    <row r="21" spans="1:7" x14ac:dyDescent="0.25">
      <c r="B21" s="1"/>
      <c r="C21" s="6"/>
      <c r="D21" s="43"/>
      <c r="E21" s="43"/>
    </row>
    <row r="22" spans="1:7" x14ac:dyDescent="0.25">
      <c r="B22" s="1"/>
      <c r="C22" s="6"/>
      <c r="D22" s="43"/>
      <c r="E22" s="43"/>
    </row>
    <row r="23" spans="1:7" x14ac:dyDescent="0.25">
      <c r="B23" s="1"/>
      <c r="C23" s="6"/>
      <c r="D23" s="43"/>
      <c r="E23" s="43"/>
    </row>
    <row r="24" spans="1:7" x14ac:dyDescent="0.25">
      <c r="B24" s="1"/>
      <c r="C24" s="6"/>
      <c r="D24" s="43"/>
      <c r="E24" s="43"/>
    </row>
    <row r="25" spans="1:7" x14ac:dyDescent="0.25">
      <c r="B25" s="1"/>
      <c r="C25" s="6"/>
      <c r="D25" s="43"/>
      <c r="E25" s="43"/>
    </row>
    <row r="27" spans="1:7" x14ac:dyDescent="0.25">
      <c r="B27" s="10"/>
      <c r="C27" s="6"/>
    </row>
    <row r="28" spans="1:7" x14ac:dyDescent="0.25">
      <c r="B28" s="10"/>
      <c r="C28" s="6"/>
    </row>
    <row r="29" spans="1:7" x14ac:dyDescent="0.25">
      <c r="C29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212A-1DD5-4B0F-9854-1313C5A67AD3}">
  <dimension ref="A1:I39"/>
  <sheetViews>
    <sheetView workbookViewId="0"/>
  </sheetViews>
  <sheetFormatPr defaultRowHeight="15" x14ac:dyDescent="0.25"/>
  <cols>
    <col min="2" max="2" width="45.42578125" customWidth="1"/>
    <col min="3" max="3" width="14.42578125" customWidth="1"/>
    <col min="4" max="4" width="13.5703125" customWidth="1"/>
    <col min="5" max="5" width="26.5703125" customWidth="1"/>
    <col min="6" max="6" width="13.42578125" customWidth="1"/>
    <col min="7" max="7" width="26.5703125" customWidth="1"/>
    <col min="9" max="9" width="10.85546875" bestFit="1" customWidth="1"/>
  </cols>
  <sheetData>
    <row r="1" spans="1:8" ht="15.75" thickBot="1" x14ac:dyDescent="0.3">
      <c r="A1" s="2"/>
      <c r="B1" s="44" t="s">
        <v>116</v>
      </c>
      <c r="C1" s="45"/>
    </row>
    <row r="2" spans="1:8" x14ac:dyDescent="0.25">
      <c r="A2" s="2"/>
    </row>
    <row r="3" spans="1:8" x14ac:dyDescent="0.25">
      <c r="B3" s="2" t="s">
        <v>1</v>
      </c>
    </row>
    <row r="4" spans="1:8" x14ac:dyDescent="0.25">
      <c r="B4" s="2"/>
    </row>
    <row r="5" spans="1:8" x14ac:dyDescent="0.25">
      <c r="B5" s="2" t="s">
        <v>2</v>
      </c>
    </row>
    <row r="6" spans="1:8" x14ac:dyDescent="0.25">
      <c r="B6" t="s">
        <v>82</v>
      </c>
    </row>
    <row r="8" spans="1:8" ht="45" x14ac:dyDescent="0.25">
      <c r="C8" s="46" t="s">
        <v>4</v>
      </c>
      <c r="D8" s="46"/>
      <c r="E8" s="4" t="s">
        <v>57</v>
      </c>
      <c r="F8" s="4" t="s">
        <v>3</v>
      </c>
      <c r="G8" s="4" t="s">
        <v>78</v>
      </c>
      <c r="H8" s="1"/>
    </row>
    <row r="9" spans="1:8" ht="31.5" customHeight="1" x14ac:dyDescent="0.25">
      <c r="B9" t="s">
        <v>5</v>
      </c>
      <c r="C9" s="6"/>
      <c r="D9" s="6">
        <v>2000000</v>
      </c>
      <c r="E9" s="18"/>
      <c r="F9" s="12"/>
      <c r="G9" s="9"/>
    </row>
    <row r="10" spans="1:8" ht="31.5" customHeight="1" x14ac:dyDescent="0.25">
      <c r="B10" s="23" t="s">
        <v>83</v>
      </c>
      <c r="C10" s="6"/>
      <c r="D10" s="6">
        <v>50000</v>
      </c>
      <c r="E10" s="18"/>
      <c r="F10" s="12"/>
      <c r="G10" s="9"/>
    </row>
    <row r="11" spans="1:8" ht="31.5" customHeight="1" x14ac:dyDescent="0.25">
      <c r="B11" s="24" t="s">
        <v>7</v>
      </c>
      <c r="C11" s="6"/>
      <c r="D11" s="6">
        <v>-200000</v>
      </c>
      <c r="E11" s="18"/>
      <c r="F11" s="12"/>
      <c r="G11" s="9"/>
    </row>
    <row r="12" spans="1:8" ht="31.5" customHeight="1" thickBot="1" x14ac:dyDescent="0.3">
      <c r="B12" s="28" t="s">
        <v>83</v>
      </c>
      <c r="C12" s="29"/>
      <c r="D12" s="29">
        <v>0</v>
      </c>
      <c r="E12" s="30"/>
      <c r="F12" s="31"/>
      <c r="G12" s="32"/>
    </row>
    <row r="13" spans="1:8" ht="31.5" customHeight="1" thickTop="1" x14ac:dyDescent="0.25">
      <c r="B13" s="24" t="s">
        <v>84</v>
      </c>
      <c r="C13" s="6"/>
      <c r="D13" s="6">
        <f>SUM(D9:D12)</f>
        <v>1850000</v>
      </c>
      <c r="E13" s="25"/>
      <c r="F13" s="26"/>
      <c r="G13" s="27"/>
    </row>
    <row r="14" spans="1:8" x14ac:dyDescent="0.25">
      <c r="B14" s="24"/>
      <c r="C14" s="6"/>
      <c r="D14" s="6"/>
      <c r="E14" s="18"/>
      <c r="F14" s="12"/>
      <c r="G14" s="9"/>
    </row>
    <row r="15" spans="1:8" ht="31.5" customHeight="1" x14ac:dyDescent="0.25">
      <c r="B15" s="24" t="s">
        <v>85</v>
      </c>
      <c r="C15" s="6"/>
      <c r="D15" s="6">
        <v>-1500000</v>
      </c>
      <c r="E15" s="18"/>
      <c r="F15" s="12"/>
      <c r="G15" s="9"/>
    </row>
    <row r="16" spans="1:8" ht="31.5" customHeight="1" x14ac:dyDescent="0.25">
      <c r="B16" s="23" t="s">
        <v>83</v>
      </c>
      <c r="C16" s="6"/>
      <c r="D16" s="6">
        <v>100000</v>
      </c>
      <c r="E16" s="18"/>
      <c r="F16" s="12"/>
      <c r="G16" s="9"/>
    </row>
    <row r="17" spans="2:7" ht="31.5" customHeight="1" x14ac:dyDescent="0.25">
      <c r="B17" s="24" t="s">
        <v>86</v>
      </c>
      <c r="C17" s="6"/>
      <c r="D17" s="6">
        <v>200000</v>
      </c>
      <c r="E17" s="18"/>
      <c r="F17" s="12"/>
      <c r="G17" s="9"/>
    </row>
    <row r="18" spans="2:7" ht="31.5" customHeight="1" thickBot="1" x14ac:dyDescent="0.3">
      <c r="B18" s="28" t="s">
        <v>83</v>
      </c>
      <c r="C18" s="29"/>
      <c r="D18" s="29">
        <v>-50000</v>
      </c>
      <c r="E18" s="30"/>
      <c r="F18" s="31"/>
      <c r="G18" s="32"/>
    </row>
    <row r="19" spans="2:7" ht="31.5" customHeight="1" thickTop="1" x14ac:dyDescent="0.25">
      <c r="B19" s="24" t="s">
        <v>87</v>
      </c>
      <c r="C19" s="6"/>
      <c r="D19" s="6">
        <f>SUM(D15:D18)</f>
        <v>-1250000</v>
      </c>
      <c r="E19" s="25"/>
      <c r="F19" s="26"/>
      <c r="G19" s="27"/>
    </row>
    <row r="20" spans="2:7" x14ac:dyDescent="0.25">
      <c r="B20" s="24"/>
      <c r="C20" s="6"/>
      <c r="D20" s="6"/>
      <c r="E20" s="18"/>
      <c r="F20" s="12"/>
      <c r="G20" s="9"/>
    </row>
    <row r="21" spans="2:7" ht="31.5" customHeight="1" x14ac:dyDescent="0.25">
      <c r="B21" s="24" t="s">
        <v>8</v>
      </c>
      <c r="C21" s="6"/>
      <c r="D21" s="6">
        <v>-300000</v>
      </c>
      <c r="E21" s="18"/>
      <c r="F21" s="12"/>
      <c r="G21" s="9"/>
    </row>
    <row r="22" spans="2:7" ht="31.5" customHeight="1" x14ac:dyDescent="0.25">
      <c r="B22" s="24" t="s">
        <v>88</v>
      </c>
      <c r="C22" s="6"/>
      <c r="D22" s="6">
        <f>D13+D19+D21</f>
        <v>300000</v>
      </c>
      <c r="E22" s="18"/>
      <c r="F22" s="12"/>
      <c r="G22" s="9"/>
    </row>
    <row r="23" spans="2:7" ht="31.5" customHeight="1" x14ac:dyDescent="0.25">
      <c r="B23" s="24" t="s">
        <v>89</v>
      </c>
      <c r="C23" s="6"/>
      <c r="D23" s="6">
        <v>200000</v>
      </c>
      <c r="E23" s="18"/>
      <c r="F23" s="12"/>
      <c r="G23" s="9"/>
    </row>
    <row r="24" spans="2:7" ht="31.5" customHeight="1" x14ac:dyDescent="0.25">
      <c r="B24" s="24" t="s">
        <v>90</v>
      </c>
      <c r="C24" s="6"/>
      <c r="D24" s="6">
        <f>D22+D23</f>
        <v>500000</v>
      </c>
      <c r="E24" s="18"/>
      <c r="F24" s="12"/>
      <c r="G24" s="9"/>
    </row>
    <row r="25" spans="2:7" x14ac:dyDescent="0.25">
      <c r="B25" s="24"/>
      <c r="C25" s="6"/>
      <c r="D25" s="6"/>
      <c r="E25" s="18"/>
      <c r="F25" s="12"/>
      <c r="G25" s="9"/>
    </row>
    <row r="26" spans="2:7" ht="31.5" customHeight="1" x14ac:dyDescent="0.25">
      <c r="B26" t="s">
        <v>6</v>
      </c>
      <c r="C26" s="6"/>
      <c r="D26" s="6">
        <v>200000</v>
      </c>
      <c r="E26" s="18"/>
      <c r="F26" s="12"/>
      <c r="G26" s="9"/>
    </row>
    <row r="27" spans="2:7" ht="31.5" customHeight="1" x14ac:dyDescent="0.25">
      <c r="B27" s="24" t="s">
        <v>91</v>
      </c>
      <c r="C27" s="6"/>
      <c r="D27" s="6">
        <v>0</v>
      </c>
      <c r="E27" s="18"/>
      <c r="F27" s="12"/>
      <c r="G27" s="9"/>
    </row>
    <row r="28" spans="2:7" ht="31.5" customHeight="1" x14ac:dyDescent="0.25">
      <c r="B28" t="s">
        <v>9</v>
      </c>
      <c r="C28" s="6"/>
      <c r="D28" s="6">
        <v>-100000</v>
      </c>
      <c r="E28" s="18"/>
      <c r="F28" s="12"/>
      <c r="G28" s="9"/>
    </row>
    <row r="29" spans="2:7" ht="31.5" customHeight="1" thickBot="1" x14ac:dyDescent="0.3">
      <c r="B29" s="36" t="s">
        <v>92</v>
      </c>
      <c r="C29" s="29"/>
      <c r="D29" s="29">
        <v>0</v>
      </c>
      <c r="E29" s="30"/>
      <c r="F29" s="31"/>
      <c r="G29" s="32"/>
    </row>
    <row r="30" spans="2:7" ht="31.5" customHeight="1" thickTop="1" x14ac:dyDescent="0.25">
      <c r="B30" t="s">
        <v>93</v>
      </c>
      <c r="C30" s="6"/>
      <c r="D30" s="6">
        <f>SUM(D26:D29)</f>
        <v>100000</v>
      </c>
      <c r="E30" s="25"/>
      <c r="F30" s="26"/>
      <c r="G30" s="27"/>
    </row>
    <row r="31" spans="2:7" x14ac:dyDescent="0.25">
      <c r="C31" s="6"/>
      <c r="D31" s="6"/>
      <c r="E31" s="18"/>
      <c r="F31" s="12"/>
      <c r="G31" s="9"/>
    </row>
    <row r="32" spans="2:7" ht="31.5" customHeight="1" x14ac:dyDescent="0.25">
      <c r="B32" t="s">
        <v>10</v>
      </c>
      <c r="C32" s="6"/>
      <c r="D32" s="6">
        <v>20000</v>
      </c>
      <c r="E32" s="18"/>
      <c r="F32" s="3"/>
      <c r="G32" s="9"/>
    </row>
    <row r="33" spans="2:9" ht="31.5" customHeight="1" x14ac:dyDescent="0.25">
      <c r="B33" t="s">
        <v>11</v>
      </c>
      <c r="C33" s="6"/>
      <c r="D33" s="6">
        <v>0</v>
      </c>
      <c r="E33" s="18"/>
      <c r="F33" s="3"/>
      <c r="G33" s="9"/>
    </row>
    <row r="34" spans="2:9" ht="31.5" customHeight="1" x14ac:dyDescent="0.25">
      <c r="B34" t="s">
        <v>12</v>
      </c>
      <c r="C34" s="6"/>
      <c r="D34" s="6">
        <f>D24+D30+D32+D33</f>
        <v>620000</v>
      </c>
      <c r="E34" s="9"/>
      <c r="F34" s="3"/>
      <c r="G34" s="9"/>
    </row>
    <row r="35" spans="2:9" ht="31.5" customHeight="1" x14ac:dyDescent="0.25">
      <c r="B35" t="s">
        <v>58</v>
      </c>
      <c r="C35" s="6"/>
      <c r="D35" s="6">
        <v>0</v>
      </c>
      <c r="E35" s="9"/>
      <c r="F35" s="12"/>
      <c r="G35" s="9"/>
    </row>
    <row r="36" spans="2:9" ht="31.5" customHeight="1" thickBot="1" x14ac:dyDescent="0.3">
      <c r="B36" s="34" t="s">
        <v>13</v>
      </c>
      <c r="C36" s="29"/>
      <c r="D36" s="29">
        <v>0</v>
      </c>
      <c r="E36" s="32"/>
      <c r="F36" s="35"/>
      <c r="G36" s="32"/>
    </row>
    <row r="37" spans="2:9" ht="14.65" customHeight="1" thickTop="1" x14ac:dyDescent="0.25">
      <c r="B37" t="s">
        <v>0</v>
      </c>
      <c r="C37" s="6"/>
      <c r="D37" s="6">
        <f>SUM(D34:D36)</f>
        <v>620000</v>
      </c>
      <c r="E37" s="27"/>
      <c r="F37" s="33"/>
      <c r="G37" s="27"/>
      <c r="I37" s="6"/>
    </row>
    <row r="39" spans="2:9" x14ac:dyDescent="0.25">
      <c r="E39" s="6"/>
    </row>
  </sheetData>
  <mergeCells count="1">
    <mergeCell ref="C8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C205C-0919-4644-8A3C-22703920C09F}">
  <dimension ref="A1:G36"/>
  <sheetViews>
    <sheetView workbookViewId="0"/>
  </sheetViews>
  <sheetFormatPr defaultRowHeight="15" x14ac:dyDescent="0.25"/>
  <cols>
    <col min="2" max="2" width="45.42578125" customWidth="1"/>
    <col min="3" max="3" width="14.5703125" customWidth="1"/>
    <col min="4" max="4" width="15.28515625" customWidth="1"/>
    <col min="5" max="5" width="26.5703125" customWidth="1"/>
    <col min="6" max="6" width="13.42578125" customWidth="1"/>
    <col min="7" max="7" width="26.5703125" customWidth="1"/>
    <col min="8" max="8" width="11.140625" customWidth="1"/>
  </cols>
  <sheetData>
    <row r="1" spans="1:7" ht="15.75" thickBot="1" x14ac:dyDescent="0.3">
      <c r="A1" s="2"/>
      <c r="B1" s="44" t="s">
        <v>116</v>
      </c>
      <c r="C1" s="45"/>
    </row>
    <row r="2" spans="1:7" x14ac:dyDescent="0.25">
      <c r="A2" s="2"/>
      <c r="B2" s="2"/>
    </row>
    <row r="3" spans="1:7" x14ac:dyDescent="0.25">
      <c r="B3" s="2" t="s">
        <v>1</v>
      </c>
    </row>
    <row r="4" spans="1:7" x14ac:dyDescent="0.25">
      <c r="B4" s="2"/>
    </row>
    <row r="5" spans="1:7" x14ac:dyDescent="0.25">
      <c r="B5" s="2" t="s">
        <v>14</v>
      </c>
    </row>
    <row r="6" spans="1:7" x14ac:dyDescent="0.25">
      <c r="B6" t="s">
        <v>15</v>
      </c>
    </row>
    <row r="8" spans="1:7" ht="30" x14ac:dyDescent="0.25">
      <c r="C8" s="46" t="s">
        <v>80</v>
      </c>
      <c r="D8" s="46"/>
      <c r="E8" s="4" t="s">
        <v>57</v>
      </c>
      <c r="F8" s="4" t="s">
        <v>3</v>
      </c>
      <c r="G8" s="4" t="s">
        <v>79</v>
      </c>
    </row>
    <row r="9" spans="1:7" ht="14.25" customHeight="1" x14ac:dyDescent="0.25">
      <c r="B9" s="2" t="s">
        <v>16</v>
      </c>
      <c r="C9" s="6"/>
      <c r="D9" s="6"/>
      <c r="E9" s="9"/>
      <c r="F9" s="3"/>
      <c r="G9" s="9"/>
    </row>
    <row r="10" spans="1:7" ht="31.9" customHeight="1" x14ac:dyDescent="0.25">
      <c r="B10" t="s">
        <v>17</v>
      </c>
      <c r="C10" s="6">
        <v>200000</v>
      </c>
      <c r="D10" s="6"/>
      <c r="E10" s="18"/>
      <c r="F10" s="12"/>
      <c r="G10" s="9"/>
    </row>
    <row r="11" spans="1:7" ht="31.9" customHeight="1" x14ac:dyDescent="0.25">
      <c r="B11" s="23" t="s">
        <v>98</v>
      </c>
      <c r="C11" s="6">
        <v>150000</v>
      </c>
      <c r="D11" s="7">
        <f>C10+C11</f>
        <v>350000</v>
      </c>
      <c r="E11" s="18"/>
      <c r="F11" s="12"/>
      <c r="G11" s="9"/>
    </row>
    <row r="12" spans="1:7" ht="14.85" customHeight="1" x14ac:dyDescent="0.25">
      <c r="B12" s="2" t="s">
        <v>18</v>
      </c>
      <c r="C12" s="6"/>
      <c r="D12" s="7"/>
      <c r="E12" s="18"/>
      <c r="F12" s="3"/>
      <c r="G12" s="9"/>
    </row>
    <row r="13" spans="1:7" ht="31.9" customHeight="1" x14ac:dyDescent="0.25">
      <c r="B13" s="5" t="s">
        <v>51</v>
      </c>
      <c r="C13" s="6"/>
      <c r="D13" s="7"/>
      <c r="E13" s="18"/>
      <c r="F13" s="3"/>
      <c r="G13" s="9"/>
    </row>
    <row r="14" spans="1:7" ht="31.9" customHeight="1" x14ac:dyDescent="0.25">
      <c r="B14" t="s">
        <v>19</v>
      </c>
      <c r="C14" s="6">
        <v>1000000</v>
      </c>
      <c r="D14" s="7"/>
      <c r="E14" s="18"/>
      <c r="F14" s="12"/>
      <c r="G14" s="9"/>
    </row>
    <row r="15" spans="1:7" ht="31.9" customHeight="1" x14ac:dyDescent="0.25">
      <c r="B15" t="s">
        <v>20</v>
      </c>
      <c r="C15" s="6">
        <v>0</v>
      </c>
      <c r="D15" s="8">
        <f>C14+C15</f>
        <v>1000000</v>
      </c>
      <c r="E15" s="18"/>
      <c r="F15" s="3"/>
      <c r="G15" s="9"/>
    </row>
    <row r="16" spans="1:7" ht="14.85" customHeight="1" x14ac:dyDescent="0.25">
      <c r="B16" s="5" t="s">
        <v>25</v>
      </c>
      <c r="C16" s="6"/>
      <c r="D16" s="7"/>
      <c r="E16" s="18"/>
      <c r="F16" s="3"/>
      <c r="G16" s="9"/>
    </row>
    <row r="17" spans="2:7" ht="31.9" customHeight="1" x14ac:dyDescent="0.25">
      <c r="B17" t="s">
        <v>21</v>
      </c>
      <c r="C17" s="6">
        <v>2000000</v>
      </c>
      <c r="D17" s="7"/>
      <c r="E17" s="18"/>
      <c r="F17" s="12"/>
      <c r="G17" s="9"/>
    </row>
    <row r="18" spans="2:7" ht="31.9" customHeight="1" x14ac:dyDescent="0.25">
      <c r="B18" t="s">
        <v>22</v>
      </c>
      <c r="C18" s="6">
        <v>2500000</v>
      </c>
      <c r="D18" s="7"/>
      <c r="E18" s="18"/>
      <c r="F18" s="3"/>
      <c r="G18" s="9"/>
    </row>
    <row r="19" spans="2:7" ht="31.9" customHeight="1" x14ac:dyDescent="0.25">
      <c r="B19" t="s">
        <v>50</v>
      </c>
      <c r="C19" s="6">
        <v>0</v>
      </c>
      <c r="D19" s="7"/>
      <c r="E19" s="18"/>
      <c r="F19" s="3"/>
      <c r="G19" s="9"/>
    </row>
    <row r="20" spans="2:7" ht="31.9" customHeight="1" x14ac:dyDescent="0.25">
      <c r="B20" t="s">
        <v>23</v>
      </c>
      <c r="C20" s="6">
        <v>0</v>
      </c>
      <c r="D20" s="7"/>
      <c r="E20" s="18"/>
      <c r="F20" s="3"/>
      <c r="G20" s="9"/>
    </row>
    <row r="21" spans="2:7" ht="31.9" customHeight="1" x14ac:dyDescent="0.25">
      <c r="B21" t="s">
        <v>24</v>
      </c>
      <c r="C21" s="6">
        <v>0</v>
      </c>
      <c r="D21" s="7"/>
      <c r="E21" s="18"/>
      <c r="F21" s="3"/>
      <c r="G21" s="9"/>
    </row>
    <row r="22" spans="2:7" ht="31.9" customHeight="1" x14ac:dyDescent="0.25">
      <c r="B22" t="s">
        <v>25</v>
      </c>
      <c r="C22" s="6">
        <v>500000</v>
      </c>
      <c r="D22" s="8">
        <f>SUM(C17:C22)</f>
        <v>5000000</v>
      </c>
      <c r="E22" s="18"/>
      <c r="F22" s="3"/>
      <c r="G22" s="9"/>
    </row>
    <row r="23" spans="2:7" ht="14.85" customHeight="1" x14ac:dyDescent="0.25">
      <c r="B23" s="2" t="s">
        <v>26</v>
      </c>
      <c r="C23" s="6"/>
      <c r="D23" s="7"/>
      <c r="E23" s="18"/>
      <c r="F23" s="3"/>
      <c r="G23" s="9"/>
    </row>
    <row r="24" spans="2:7" ht="31.9" customHeight="1" x14ac:dyDescent="0.25">
      <c r="B24" s="23" t="s">
        <v>27</v>
      </c>
      <c r="C24" s="6">
        <v>0</v>
      </c>
      <c r="D24" s="7"/>
      <c r="E24" s="18"/>
      <c r="F24" s="3"/>
      <c r="G24" s="9"/>
    </row>
    <row r="25" spans="2:7" ht="31.9" customHeight="1" x14ac:dyDescent="0.25">
      <c r="B25" t="s">
        <v>28</v>
      </c>
      <c r="C25" s="6">
        <v>300000</v>
      </c>
      <c r="D25" s="7"/>
      <c r="E25" s="18"/>
      <c r="F25" s="12"/>
      <c r="G25" s="9"/>
    </row>
    <row r="26" spans="2:7" ht="31.9" customHeight="1" x14ac:dyDescent="0.25">
      <c r="B26" s="23" t="s">
        <v>29</v>
      </c>
      <c r="C26" s="6">
        <v>100000</v>
      </c>
      <c r="E26" s="18"/>
      <c r="F26" s="3"/>
      <c r="G26" s="9"/>
    </row>
    <row r="27" spans="2:7" ht="31.9" customHeight="1" x14ac:dyDescent="0.25">
      <c r="B27" s="23" t="s">
        <v>100</v>
      </c>
      <c r="C27" s="6">
        <v>0</v>
      </c>
      <c r="D27" s="7">
        <f>SUM(C24:C27)</f>
        <v>400000</v>
      </c>
      <c r="E27" s="18"/>
      <c r="F27" s="3"/>
      <c r="G27" s="9"/>
    </row>
    <row r="28" spans="2:7" ht="14.85" customHeight="1" x14ac:dyDescent="0.25">
      <c r="B28" s="2" t="s">
        <v>31</v>
      </c>
      <c r="C28" s="6"/>
      <c r="D28" s="7"/>
      <c r="E28" s="18"/>
      <c r="F28" s="3"/>
      <c r="G28" s="9"/>
    </row>
    <row r="29" spans="2:7" ht="31.9" customHeight="1" x14ac:dyDescent="0.25">
      <c r="B29" t="s">
        <v>34</v>
      </c>
      <c r="C29" s="6"/>
      <c r="D29" s="7"/>
      <c r="E29" s="18"/>
      <c r="F29" s="3"/>
      <c r="G29" s="9"/>
    </row>
    <row r="30" spans="2:7" ht="31.9" customHeight="1" x14ac:dyDescent="0.25">
      <c r="B30" t="s">
        <v>35</v>
      </c>
      <c r="C30" s="6">
        <v>40000</v>
      </c>
      <c r="D30" s="7"/>
      <c r="E30" s="18"/>
      <c r="F30" s="3"/>
      <c r="G30" s="9"/>
    </row>
    <row r="31" spans="2:7" ht="31.9" customHeight="1" x14ac:dyDescent="0.25">
      <c r="B31" t="s">
        <v>30</v>
      </c>
      <c r="C31" s="6">
        <v>900000</v>
      </c>
      <c r="D31" s="7">
        <f>C30+C31</f>
        <v>940000</v>
      </c>
      <c r="E31" s="18"/>
      <c r="F31" s="12"/>
      <c r="G31" s="9"/>
    </row>
    <row r="32" spans="2:7" ht="14.85" customHeight="1" x14ac:dyDescent="0.25">
      <c r="B32" t="s">
        <v>32</v>
      </c>
      <c r="C32" s="6"/>
      <c r="D32" s="7"/>
      <c r="E32" s="18"/>
      <c r="F32" s="3"/>
      <c r="G32" s="9"/>
    </row>
    <row r="33" spans="2:7" ht="31.9" customHeight="1" x14ac:dyDescent="0.25">
      <c r="B33" t="s">
        <v>36</v>
      </c>
      <c r="C33" s="6">
        <v>40000</v>
      </c>
      <c r="D33" s="7"/>
      <c r="E33" s="18"/>
      <c r="F33" s="3"/>
      <c r="G33" s="9"/>
    </row>
    <row r="34" spans="2:7" ht="31.9" customHeight="1" x14ac:dyDescent="0.25">
      <c r="B34" t="s">
        <v>37</v>
      </c>
      <c r="C34" s="6">
        <v>30000</v>
      </c>
      <c r="D34" s="7">
        <f>C33+C34</f>
        <v>70000</v>
      </c>
      <c r="E34" s="18"/>
      <c r="F34" s="3"/>
      <c r="G34" s="9"/>
    </row>
    <row r="35" spans="2:7" ht="14.85" customHeight="1" x14ac:dyDescent="0.25">
      <c r="C35" s="6"/>
      <c r="D35" s="6"/>
    </row>
    <row r="36" spans="2:7" ht="14.25" customHeight="1" x14ac:dyDescent="0.25">
      <c r="B36" s="2" t="s">
        <v>33</v>
      </c>
      <c r="C36" s="7">
        <f>SUM(C9:C34)</f>
        <v>7760000</v>
      </c>
      <c r="D36" s="6"/>
      <c r="E36" s="3"/>
      <c r="F36" s="3"/>
      <c r="G36" s="9"/>
    </row>
  </sheetData>
  <mergeCells count="1">
    <mergeCell ref="C8:D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CC38-8C00-4EDF-A27A-EBF7827EA073}">
  <dimension ref="A1:G31"/>
  <sheetViews>
    <sheetView workbookViewId="0"/>
  </sheetViews>
  <sheetFormatPr defaultRowHeight="15" x14ac:dyDescent="0.25"/>
  <cols>
    <col min="2" max="2" width="45.42578125" customWidth="1"/>
    <col min="3" max="3" width="19.7109375" customWidth="1"/>
    <col min="4" max="4" width="20.140625" customWidth="1"/>
    <col min="5" max="5" width="26.7109375" customWidth="1"/>
    <col min="6" max="6" width="13.42578125" customWidth="1"/>
    <col min="7" max="7" width="26.7109375" customWidth="1"/>
    <col min="8" max="8" width="11.5703125" customWidth="1"/>
    <col min="9" max="9" width="13.85546875" customWidth="1"/>
  </cols>
  <sheetData>
    <row r="1" spans="1:7" ht="15.75" thickBot="1" x14ac:dyDescent="0.3">
      <c r="B1" s="44" t="s">
        <v>116</v>
      </c>
      <c r="C1" s="45"/>
    </row>
    <row r="2" spans="1:7" x14ac:dyDescent="0.25">
      <c r="A2" s="2"/>
    </row>
    <row r="3" spans="1:7" x14ac:dyDescent="0.25">
      <c r="B3" s="2" t="s">
        <v>1</v>
      </c>
    </row>
    <row r="4" spans="1:7" x14ac:dyDescent="0.25">
      <c r="B4" s="2"/>
    </row>
    <row r="5" spans="1:7" x14ac:dyDescent="0.25">
      <c r="B5" s="2" t="s">
        <v>14</v>
      </c>
    </row>
    <row r="6" spans="1:7" x14ac:dyDescent="0.25">
      <c r="B6" t="s">
        <v>15</v>
      </c>
    </row>
    <row r="8" spans="1:7" ht="45" x14ac:dyDescent="0.25">
      <c r="C8" s="46" t="s">
        <v>80</v>
      </c>
      <c r="D8" s="46"/>
      <c r="E8" s="4" t="s">
        <v>57</v>
      </c>
      <c r="F8" s="4" t="s">
        <v>3</v>
      </c>
      <c r="G8" s="4" t="s">
        <v>81</v>
      </c>
    </row>
    <row r="9" spans="1:7" ht="14.45" customHeight="1" x14ac:dyDescent="0.25">
      <c r="B9" s="2" t="s">
        <v>38</v>
      </c>
      <c r="C9" s="6"/>
      <c r="D9" s="6"/>
      <c r="E9" s="9"/>
      <c r="F9" s="3"/>
      <c r="G9" s="3"/>
    </row>
    <row r="10" spans="1:7" ht="31.9" customHeight="1" x14ac:dyDescent="0.25">
      <c r="B10" t="s">
        <v>39</v>
      </c>
      <c r="C10" s="6">
        <v>470000</v>
      </c>
      <c r="D10" s="6"/>
      <c r="E10" s="9"/>
      <c r="F10" s="3"/>
      <c r="G10" s="9"/>
    </row>
    <row r="11" spans="1:7" ht="31.9" customHeight="1" x14ac:dyDescent="0.25">
      <c r="B11" s="23" t="s">
        <v>94</v>
      </c>
      <c r="C11" s="6">
        <v>0</v>
      </c>
      <c r="D11" s="6"/>
      <c r="E11" s="9"/>
      <c r="F11" s="3"/>
      <c r="G11" s="9"/>
    </row>
    <row r="12" spans="1:7" ht="31.9" customHeight="1" x14ac:dyDescent="0.25">
      <c r="B12" t="s">
        <v>41</v>
      </c>
      <c r="C12" s="6">
        <v>0</v>
      </c>
      <c r="D12" s="6"/>
      <c r="E12" s="9"/>
      <c r="F12" s="3"/>
      <c r="G12" s="9"/>
    </row>
    <row r="13" spans="1:7" ht="31.9" customHeight="1" x14ac:dyDescent="0.25">
      <c r="B13" t="s">
        <v>42</v>
      </c>
      <c r="C13" s="6">
        <v>300000</v>
      </c>
      <c r="D13" s="7">
        <f>SUM(C10:C13)</f>
        <v>770000</v>
      </c>
      <c r="E13" s="9"/>
      <c r="F13" s="3"/>
      <c r="G13" s="9"/>
    </row>
    <row r="14" spans="1:7" ht="14.45" customHeight="1" x14ac:dyDescent="0.25">
      <c r="B14" s="2" t="s">
        <v>43</v>
      </c>
      <c r="C14" s="6"/>
      <c r="D14" s="7"/>
      <c r="E14" s="9"/>
      <c r="F14" s="3"/>
      <c r="G14" s="3"/>
    </row>
    <row r="15" spans="1:7" ht="31.9" customHeight="1" x14ac:dyDescent="0.25">
      <c r="B15" t="s">
        <v>44</v>
      </c>
      <c r="C15" s="6">
        <v>100000</v>
      </c>
      <c r="D15" s="7">
        <f>C15</f>
        <v>100000</v>
      </c>
      <c r="E15" s="9"/>
      <c r="F15" s="12"/>
      <c r="G15" s="9"/>
    </row>
    <row r="16" spans="1:7" ht="14.45" customHeight="1" x14ac:dyDescent="0.25">
      <c r="B16" s="2" t="s">
        <v>45</v>
      </c>
      <c r="C16" s="6"/>
      <c r="D16" s="7"/>
      <c r="E16" s="18"/>
      <c r="F16" s="3"/>
      <c r="G16" s="3"/>
    </row>
    <row r="17" spans="2:7" ht="31.9" customHeight="1" x14ac:dyDescent="0.25">
      <c r="B17" s="23" t="s">
        <v>95</v>
      </c>
      <c r="C17" s="6">
        <v>1050000</v>
      </c>
      <c r="D17" s="7"/>
      <c r="E17" s="18"/>
      <c r="F17" s="12"/>
      <c r="G17" s="9"/>
    </row>
    <row r="18" spans="2:7" ht="31.9" customHeight="1" x14ac:dyDescent="0.25">
      <c r="B18" s="20" t="s">
        <v>83</v>
      </c>
      <c r="C18" s="6">
        <v>0</v>
      </c>
      <c r="D18" s="7"/>
      <c r="E18" s="18"/>
      <c r="F18" s="12"/>
      <c r="G18" s="9"/>
    </row>
    <row r="19" spans="2:7" ht="31.9" customHeight="1" x14ac:dyDescent="0.25">
      <c r="B19" s="23" t="s">
        <v>96</v>
      </c>
      <c r="C19" s="6">
        <v>2000000</v>
      </c>
      <c r="D19" s="7"/>
      <c r="E19" s="18"/>
      <c r="F19" s="12"/>
      <c r="G19" s="9"/>
    </row>
    <row r="20" spans="2:7" ht="31.9" customHeight="1" x14ac:dyDescent="0.25">
      <c r="B20" s="20" t="s">
        <v>83</v>
      </c>
      <c r="C20" s="6">
        <v>-200000</v>
      </c>
      <c r="D20" s="7"/>
      <c r="E20" s="18"/>
      <c r="F20" s="12"/>
      <c r="G20" s="9"/>
    </row>
    <row r="21" spans="2:7" ht="31.9" customHeight="1" x14ac:dyDescent="0.25">
      <c r="B21" s="23" t="s">
        <v>97</v>
      </c>
      <c r="C21" s="6">
        <v>4000000</v>
      </c>
      <c r="D21" s="7">
        <f>SUM(C17:C21)</f>
        <v>6850000</v>
      </c>
      <c r="E21" s="18"/>
      <c r="F21" s="12"/>
      <c r="G21" s="9"/>
    </row>
    <row r="22" spans="2:7" x14ac:dyDescent="0.25">
      <c r="B22" s="23"/>
      <c r="C22" s="6"/>
      <c r="D22" s="7"/>
      <c r="E22" s="18"/>
      <c r="F22" s="12"/>
      <c r="G22" s="9"/>
    </row>
    <row r="23" spans="2:7" ht="32.450000000000003" customHeight="1" x14ac:dyDescent="0.25">
      <c r="B23" s="2" t="s">
        <v>55</v>
      </c>
      <c r="C23" s="6">
        <v>0</v>
      </c>
      <c r="D23" s="7"/>
      <c r="E23" s="18"/>
      <c r="F23" s="3"/>
      <c r="G23" s="9"/>
    </row>
    <row r="24" spans="2:7" ht="14.45" customHeight="1" x14ac:dyDescent="0.25">
      <c r="B24" s="2" t="s">
        <v>46</v>
      </c>
      <c r="C24" s="6"/>
      <c r="D24" s="7"/>
      <c r="E24" s="18"/>
      <c r="F24" s="3"/>
      <c r="G24" s="3"/>
    </row>
    <row r="25" spans="2:7" ht="32.450000000000003" customHeight="1" x14ac:dyDescent="0.25">
      <c r="B25" t="s">
        <v>48</v>
      </c>
      <c r="C25" s="6">
        <v>0</v>
      </c>
      <c r="D25" s="7"/>
      <c r="E25" s="18"/>
      <c r="F25" s="3"/>
      <c r="G25" s="9"/>
    </row>
    <row r="26" spans="2:7" ht="32.450000000000003" customHeight="1" x14ac:dyDescent="0.25">
      <c r="B26" t="s">
        <v>49</v>
      </c>
      <c r="C26" s="6">
        <v>0</v>
      </c>
      <c r="E26" s="18"/>
      <c r="F26" s="3"/>
      <c r="G26" s="9"/>
    </row>
    <row r="27" spans="2:7" ht="32.450000000000003" customHeight="1" x14ac:dyDescent="0.25">
      <c r="B27" s="23" t="s">
        <v>99</v>
      </c>
      <c r="C27" s="6">
        <v>20000</v>
      </c>
      <c r="D27" s="7">
        <f>SUM(C25:C27)</f>
        <v>20000</v>
      </c>
      <c r="E27" s="18"/>
      <c r="F27" s="3"/>
      <c r="G27" s="9"/>
    </row>
    <row r="28" spans="2:7" ht="32.25" customHeight="1" x14ac:dyDescent="0.25">
      <c r="B28" s="2" t="s">
        <v>47</v>
      </c>
      <c r="C28" s="6">
        <v>20000</v>
      </c>
      <c r="D28" s="7">
        <f>C28</f>
        <v>20000</v>
      </c>
      <c r="E28" s="18"/>
      <c r="F28" s="12"/>
      <c r="G28" s="9"/>
    </row>
    <row r="29" spans="2:7" x14ac:dyDescent="0.25">
      <c r="C29" s="6"/>
      <c r="D29" s="6"/>
    </row>
    <row r="30" spans="2:7" x14ac:dyDescent="0.25">
      <c r="B30" s="2" t="s">
        <v>56</v>
      </c>
      <c r="C30" s="7">
        <f>SUM(C9:C28)</f>
        <v>7760000</v>
      </c>
      <c r="D30" s="6"/>
      <c r="E30" s="9"/>
      <c r="F30" s="3"/>
      <c r="G30" s="9"/>
    </row>
    <row r="31" spans="2:7" x14ac:dyDescent="0.25">
      <c r="C31" s="37">
        <f>C30-'tase VASTAAVAA'!C36</f>
        <v>0</v>
      </c>
    </row>
  </sheetData>
  <mergeCells count="1">
    <mergeCell ref="C8:D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612C-C54E-4F38-BDFD-00091BD2B44F}">
  <dimension ref="A1:B12"/>
  <sheetViews>
    <sheetView workbookViewId="0">
      <selection activeCell="A5" sqref="A5"/>
    </sheetView>
  </sheetViews>
  <sheetFormatPr defaultRowHeight="15" x14ac:dyDescent="0.25"/>
  <cols>
    <col min="1" max="1" width="9.28515625" customWidth="1"/>
    <col min="2" max="2" width="89.140625" customWidth="1"/>
  </cols>
  <sheetData>
    <row r="1" spans="1:2" ht="15.75" thickBot="1" x14ac:dyDescent="0.3">
      <c r="A1" s="44" t="s">
        <v>116</v>
      </c>
      <c r="B1" s="45"/>
    </row>
    <row r="3" spans="1:2" x14ac:dyDescent="0.25">
      <c r="A3" s="2" t="s">
        <v>66</v>
      </c>
    </row>
    <row r="4" spans="1:2" x14ac:dyDescent="0.25">
      <c r="A4" s="2"/>
    </row>
    <row r="5" spans="1:2" x14ac:dyDescent="0.25">
      <c r="A5" s="49" t="s">
        <v>65</v>
      </c>
    </row>
    <row r="6" spans="1:2" x14ac:dyDescent="0.25">
      <c r="A6" s="22" t="s">
        <v>70</v>
      </c>
    </row>
    <row r="7" spans="1:2" x14ac:dyDescent="0.25">
      <c r="A7" s="22" t="s">
        <v>71</v>
      </c>
    </row>
    <row r="8" spans="1:2" x14ac:dyDescent="0.25">
      <c r="A8" s="22" t="s">
        <v>72</v>
      </c>
    </row>
    <row r="9" spans="1:2" x14ac:dyDescent="0.25">
      <c r="A9" s="22" t="s">
        <v>75</v>
      </c>
    </row>
    <row r="10" spans="1:2" x14ac:dyDescent="0.25">
      <c r="A10" s="22" t="s">
        <v>73</v>
      </c>
    </row>
    <row r="11" spans="1:2" x14ac:dyDescent="0.25">
      <c r="A11" s="22" t="s">
        <v>76</v>
      </c>
    </row>
    <row r="12" spans="1:2" x14ac:dyDescent="0.25">
      <c r="A12" s="22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kysymys</vt:lpstr>
      <vt:lpstr>tapahtumat</vt:lpstr>
      <vt:lpstr>tuloslaskelma</vt:lpstr>
      <vt:lpstr>tase VASTAAVAA</vt:lpstr>
      <vt:lpstr>tase VASTATTAVAA</vt:lpstr>
      <vt:lpstr>tunnusluvut vastauspohja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Rakkolainen,Teppo</dc:creator>
  <cp:lastModifiedBy>Päivi Kosonen</cp:lastModifiedBy>
  <dcterms:created xsi:type="dcterms:W3CDTF">2023-04-03T13:55:12Z</dcterms:created>
  <dcterms:modified xsi:type="dcterms:W3CDTF">2025-06-04T12:43:43Z</dcterms:modified>
</cp:coreProperties>
</file>